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30" yWindow="240" windowWidth="19320" windowHeight="10140" activeTab="1"/>
  </bookViews>
  <sheets>
    <sheet name="1-2" sheetId="1" r:id="rId1"/>
    <sheet name="новый" sheetId="11" r:id="rId2"/>
  </sheets>
  <definedNames>
    <definedName name="_ftnref1" localSheetId="1">новый!$B$49</definedName>
    <definedName name="_xlnm.Print_Area" localSheetId="0">'1-2'!$A$1:$BO$42</definedName>
    <definedName name="_xlnm.Print_Area" localSheetId="1">новый!$A$1:$X$102</definedName>
  </definedNames>
  <calcPr calcId="124519"/>
</workbook>
</file>

<file path=xl/calcChain.xml><?xml version="1.0" encoding="utf-8"?>
<calcChain xmlns="http://schemas.openxmlformats.org/spreadsheetml/2006/main">
  <c r="F15" i="11"/>
  <c r="G29"/>
  <c r="G28"/>
  <c r="G27"/>
  <c r="G26"/>
  <c r="G25"/>
  <c r="G24"/>
  <c r="G23"/>
  <c r="G22"/>
  <c r="G21"/>
  <c r="G20"/>
  <c r="G19"/>
  <c r="G18"/>
  <c r="G17"/>
  <c r="G16"/>
  <c r="F80"/>
  <c r="F74"/>
  <c r="F70"/>
  <c r="F53"/>
  <c r="F51" s="1"/>
  <c r="F54" l="1"/>
  <c r="F87"/>
  <c r="G53" l="1"/>
  <c r="H53"/>
  <c r="I53"/>
  <c r="L53"/>
  <c r="M53"/>
  <c r="N53"/>
  <c r="O53"/>
  <c r="G75"/>
  <c r="H75"/>
  <c r="I75"/>
  <c r="L75"/>
  <c r="M75"/>
  <c r="N75"/>
  <c r="O75"/>
  <c r="F75"/>
  <c r="G87"/>
  <c r="H87"/>
  <c r="I87"/>
  <c r="L87"/>
  <c r="M87"/>
  <c r="N87"/>
  <c r="O87"/>
  <c r="R95"/>
  <c r="S95"/>
  <c r="T95"/>
  <c r="U95"/>
  <c r="V95"/>
  <c r="W95"/>
  <c r="X95"/>
  <c r="Q95"/>
  <c r="G81" l="1"/>
  <c r="H81"/>
  <c r="I81"/>
  <c r="L81"/>
  <c r="M81"/>
  <c r="N81"/>
  <c r="O81"/>
  <c r="F81"/>
  <c r="F52" s="1"/>
  <c r="G54"/>
  <c r="G52" s="1"/>
  <c r="H54"/>
  <c r="H52" s="1"/>
  <c r="I54"/>
  <c r="I52" s="1"/>
  <c r="L54"/>
  <c r="L52" s="1"/>
  <c r="M54"/>
  <c r="M52" s="1"/>
  <c r="N54"/>
  <c r="N52" s="1"/>
  <c r="O54"/>
  <c r="O52" s="1"/>
  <c r="G80"/>
  <c r="H80"/>
  <c r="I80"/>
  <c r="L80"/>
  <c r="M80"/>
  <c r="N80"/>
  <c r="O80"/>
  <c r="H15"/>
  <c r="I15"/>
  <c r="L15"/>
  <c r="M15"/>
  <c r="N15"/>
  <c r="X103"/>
  <c r="G74"/>
  <c r="H74"/>
  <c r="I74"/>
  <c r="L74"/>
  <c r="M74"/>
  <c r="N74"/>
  <c r="O74"/>
  <c r="W103"/>
  <c r="V103"/>
  <c r="U103"/>
  <c r="T103"/>
  <c r="S103"/>
  <c r="R103"/>
  <c r="Q103"/>
  <c r="O70"/>
  <c r="N70"/>
  <c r="M70"/>
  <c r="L70"/>
  <c r="I70"/>
  <c r="H70"/>
  <c r="G70"/>
  <c r="O40"/>
  <c r="M40"/>
  <c r="L40"/>
  <c r="I40"/>
  <c r="H40"/>
  <c r="G40"/>
  <c r="F40"/>
  <c r="O37"/>
  <c r="M37"/>
  <c r="L37"/>
  <c r="I37"/>
  <c r="H37"/>
  <c r="G37"/>
  <c r="F37"/>
  <c r="O31"/>
  <c r="M31"/>
  <c r="L31"/>
  <c r="I31"/>
  <c r="H31"/>
  <c r="G31"/>
  <c r="F31"/>
  <c r="O15"/>
  <c r="F13" l="1"/>
  <c r="G15"/>
  <c r="M51"/>
  <c r="M13" s="1"/>
  <c r="N51"/>
  <c r="N13" s="1"/>
  <c r="L51"/>
  <c r="L13" s="1"/>
  <c r="O51"/>
  <c r="O13" s="1"/>
  <c r="H51"/>
  <c r="H13" s="1"/>
  <c r="I51"/>
  <c r="I13" s="1"/>
  <c r="G51"/>
  <c r="G13" l="1"/>
</calcChain>
</file>

<file path=xl/sharedStrings.xml><?xml version="1.0" encoding="utf-8"?>
<sst xmlns="http://schemas.openxmlformats.org/spreadsheetml/2006/main" count="295" uniqueCount="225">
  <si>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</si>
  <si>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</si>
  <si>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</si>
  <si>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</si>
  <si>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</si>
  <si>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</si>
  <si>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</si>
  <si>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</si>
  <si>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</si>
  <si>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</si>
  <si>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</si>
  <si>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</si>
  <si>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</si>
  <si>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</si>
  <si>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</si>
  <si>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</si>
  <si>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</si>
  <si>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</si>
  <si>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</si>
  <si>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</si>
  <si>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</si>
  <si>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</si>
  <si>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</si>
  <si>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</si>
  <si>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</si>
  <si>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</si>
  <si>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</si>
  <si>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</si>
  <si>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</si>
  <si>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</si>
  <si>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</si>
  <si>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</si>
  <si>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</si>
  <si>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</si>
  <si>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</si>
  <si>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</si>
  <si>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ОП.00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</si>
  <si>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</si>
  <si>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</si>
  <si>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</si>
  <si>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 xml:space="preserve">промежуточная аттестация </t>
  </si>
  <si>
    <t>Форма обучения - очная</t>
  </si>
  <si>
    <t>═</t>
  </si>
  <si>
    <t xml:space="preserve">2. Сводные данные по бюджету времени (в неделях)
</t>
  </si>
  <si>
    <t>: :</t>
  </si>
  <si>
    <t>ОП.01</t>
  </si>
  <si>
    <t>ОП.02</t>
  </si>
  <si>
    <t>ОП.03</t>
  </si>
  <si>
    <t>ОП.04</t>
  </si>
  <si>
    <t>ОП.05</t>
  </si>
  <si>
    <t>ПМ.01</t>
  </si>
  <si>
    <t>МДК.01.01</t>
  </si>
  <si>
    <t>УП.01</t>
  </si>
  <si>
    <t>Формы промежуточной аттестации  (семестр)</t>
  </si>
  <si>
    <t>ГИА.00</t>
  </si>
  <si>
    <t>Физическая культура</t>
  </si>
  <si>
    <t>Иностранный язык</t>
  </si>
  <si>
    <t>История</t>
  </si>
  <si>
    <t>Основы безопасности жизнедеятельности</t>
  </si>
  <si>
    <t>П.00</t>
  </si>
  <si>
    <t>на базе основного общего образования</t>
  </si>
  <si>
    <t>1. Календарный  график учебного процесса</t>
  </si>
  <si>
    <t>ОП.06</t>
  </si>
  <si>
    <t>Государственная итоговая аттестация</t>
  </si>
  <si>
    <t>Подготовка к государственной итоговой аттестации</t>
  </si>
  <si>
    <t>Общеобразовательный учебный цикл</t>
  </si>
  <si>
    <t>Общепрофессиональный учебный цикл</t>
  </si>
  <si>
    <t>Профессиональный учебный цикл</t>
  </si>
  <si>
    <t xml:space="preserve">Учебная практика </t>
  </si>
  <si>
    <t xml:space="preserve">Государственная итоговая аттестация </t>
  </si>
  <si>
    <t>ОУД. 00</t>
  </si>
  <si>
    <t>ОУД. 01</t>
  </si>
  <si>
    <t>ОУД .02</t>
  </si>
  <si>
    <t>ОУД. 03</t>
  </si>
  <si>
    <t>Русский язык</t>
  </si>
  <si>
    <t>Литература</t>
  </si>
  <si>
    <t>Распределение объема образовательной программы по курсам и семестрам                                  (час. в семестр)</t>
  </si>
  <si>
    <t>4 курс</t>
  </si>
  <si>
    <t>ОП.07</t>
  </si>
  <si>
    <t>ОП.08</t>
  </si>
  <si>
    <t>МДК.02.01</t>
  </si>
  <si>
    <t>ПМ.02</t>
  </si>
  <si>
    <t>ПМ.03</t>
  </si>
  <si>
    <t>МДК.03.01</t>
  </si>
  <si>
    <t>ПМ.04</t>
  </si>
  <si>
    <t>МДК.04.01</t>
  </si>
  <si>
    <t xml:space="preserve">по специальности  среднего профессионального образования </t>
  </si>
  <si>
    <t>Срок получения СПО по ППССЗ -  3 года 10 месяцев</t>
  </si>
  <si>
    <t>ГИА</t>
  </si>
  <si>
    <t>Иностранный язык в профессиональной деятельности</t>
  </si>
  <si>
    <t>ОП.09</t>
  </si>
  <si>
    <t>ОП.10</t>
  </si>
  <si>
    <t>Объем образовательной программы</t>
  </si>
  <si>
    <t xml:space="preserve">Наименование учебных циклов, дисциплин, профессиональных модулей, МДК, практик                                                              </t>
  </si>
  <si>
    <t>Дисциплин и МДК</t>
  </si>
  <si>
    <t>Учебной практики</t>
  </si>
  <si>
    <t>Производственной практики</t>
  </si>
  <si>
    <t>Экзаменов</t>
  </si>
  <si>
    <t>Зачетов</t>
  </si>
  <si>
    <t>Контрольных работ</t>
  </si>
  <si>
    <t>Промежуточной аттестации</t>
  </si>
  <si>
    <t>Объем образовательной программы в часах,  в т.ч.</t>
  </si>
  <si>
    <t>Обучение по дисциплинам и МДК, час.</t>
  </si>
  <si>
    <t xml:space="preserve">Экзамен </t>
  </si>
  <si>
    <t>Зачет</t>
  </si>
  <si>
    <t xml:space="preserve">Производственная практика </t>
  </si>
  <si>
    <t>ПП 01.02.</t>
  </si>
  <si>
    <t>1      семестр 17/0   недель</t>
  </si>
  <si>
    <t>Работа обучающихся во взаимодействии с преподавателем</t>
  </si>
  <si>
    <t>Самостоятельная работа</t>
  </si>
  <si>
    <t>Математика</t>
  </si>
  <si>
    <t>ОГСЭ.00</t>
  </si>
  <si>
    <t>Общий гуманитарный и социально-экономический цикл</t>
  </si>
  <si>
    <t>ОГСЭ.01</t>
  </si>
  <si>
    <t>ОГСЭ.02</t>
  </si>
  <si>
    <t>ОГСЭ.03</t>
  </si>
  <si>
    <t>Основы философии</t>
  </si>
  <si>
    <t>ОГСЭ.04</t>
  </si>
  <si>
    <t>ОГСЭ.05</t>
  </si>
  <si>
    <t>Психология общения</t>
  </si>
  <si>
    <t>ЕН.00</t>
  </si>
  <si>
    <t>ЕН.01</t>
  </si>
  <si>
    <t>ЕН.02</t>
  </si>
  <si>
    <t>Математический и общий естественнонаучный цикл</t>
  </si>
  <si>
    <t>ПМ.01.Э</t>
  </si>
  <si>
    <t>Экзамен по модулю</t>
  </si>
  <si>
    <t>Производственная практика (по профилю специальности)</t>
  </si>
  <si>
    <t>ПМ.02.Э</t>
  </si>
  <si>
    <t>Безопасность жизнедеятельности</t>
  </si>
  <si>
    <t>ПМ.03.Э</t>
  </si>
  <si>
    <t>ПМ.04.Э</t>
  </si>
  <si>
    <t>Выполнение работ по одной или нескольким профессиям рабочих, должностям служащих</t>
  </si>
  <si>
    <t>Вариативная часть</t>
  </si>
  <si>
    <t>Государственная итоговая аттестация, включая демонстрационный экзамен</t>
  </si>
  <si>
    <t>ПДП.00</t>
  </si>
  <si>
    <t>Преддипломная практика</t>
  </si>
  <si>
    <t>Всего по УД/МДК</t>
  </si>
  <si>
    <t>Курсовой проект (работа)</t>
  </si>
  <si>
    <t>ОУД .04</t>
  </si>
  <si>
    <t>Информатика</t>
  </si>
  <si>
    <t>теоретическое обучение</t>
  </si>
  <si>
    <t>итого</t>
  </si>
  <si>
    <t>Инженерная графика</t>
  </si>
  <si>
    <t>Электротехника</t>
  </si>
  <si>
    <t>Метрология, стандартизация и сертификация</t>
  </si>
  <si>
    <t>Техническая механика</t>
  </si>
  <si>
    <t>Материаловедение</t>
  </si>
  <si>
    <t>Правовые основы профессиональной деятельности</t>
  </si>
  <si>
    <t>Охрана труда</t>
  </si>
  <si>
    <t>Электробезопасность</t>
  </si>
  <si>
    <t>Организация простых работ по техническому обслуживанию и ремонту электрического и электромеханического оборудования</t>
  </si>
  <si>
    <t>МДК.01.02</t>
  </si>
  <si>
    <t>Электроснабжение</t>
  </si>
  <si>
    <t>МДК.01.03</t>
  </si>
  <si>
    <t>МДК.01.04</t>
  </si>
  <si>
    <t>Электрическое и электромеханическое оборудование</t>
  </si>
  <si>
    <t>МДК.01.05</t>
  </si>
  <si>
    <t>Техническое регулирование и контроль качества электрического и электромеханического оборудования</t>
  </si>
  <si>
    <t>Выполнение сервисного обслуживания бытовых машин и приборов</t>
  </si>
  <si>
    <t>Типовые технологические процессы обслуживания бытовых машин и приборов</t>
  </si>
  <si>
    <t>Организация деятельности производственного подразделения</t>
  </si>
  <si>
    <t>Планирование и организация работы структурного подразделения</t>
  </si>
  <si>
    <t>Промежуточная аттестация, консультации</t>
  </si>
  <si>
    <t>Основы электроники и схемотехники</t>
  </si>
  <si>
    <t>Основы технической эксплуатации и обслуживания электрического и электромеханического оборудования</t>
  </si>
  <si>
    <t>Вариативная часть - раздел в МДК 01.03</t>
  </si>
  <si>
    <t>МДК.01.06</t>
  </si>
  <si>
    <t>Вариативная часть - тема в МДК 01.04</t>
  </si>
  <si>
    <t>УП.02</t>
  </si>
  <si>
    <t>ПП.04</t>
  </si>
  <si>
    <t>Вариативная часть - раздел в МДК 03.01</t>
  </si>
  <si>
    <t>Основы электромонтажных и ремонтных работ</t>
  </si>
  <si>
    <t>УП.04</t>
  </si>
  <si>
    <t>Вариативная часть образовательной программы</t>
  </si>
  <si>
    <t>ОУД .10</t>
  </si>
  <si>
    <t>2       семестр 22/2   недель</t>
  </si>
  <si>
    <t>38.02.11 "Техническая эксплуатация и обслуживание электрического и электромеханического оборудования (по отраслям)"</t>
  </si>
  <si>
    <t>Квалификация      -     техник</t>
  </si>
  <si>
    <t>П</t>
  </si>
  <si>
    <t>3    семестр  16/1 недель</t>
  </si>
  <si>
    <t>4     семестр 17/7 недель/1</t>
  </si>
  <si>
    <t>5   семестр  16/1 недель</t>
  </si>
  <si>
    <t>7  семестр  16/1 недель</t>
  </si>
  <si>
    <t xml:space="preserve">8               семестр          7/17           недель </t>
  </si>
  <si>
    <t>6         семестр    17/7    недель</t>
  </si>
  <si>
    <t>литература</t>
  </si>
  <si>
    <t>13.02.11 "Техническая эксплуатация и обслуживание электрического и электромеханического оборудования (по отраслям)"</t>
  </si>
  <si>
    <t>Вариативная часть - раздел в МДК 01.01</t>
  </si>
  <si>
    <t>Организация обслуживания и эксплуатации электрооборудования подстанций и сетей</t>
  </si>
  <si>
    <t>Электрические машины и аппараты</t>
  </si>
  <si>
    <t>ОУД .05</t>
  </si>
  <si>
    <t>ОУД .06</t>
  </si>
  <si>
    <t>ОУД .07</t>
  </si>
  <si>
    <t>ОУД .08</t>
  </si>
  <si>
    <t>ОУД .09</t>
  </si>
  <si>
    <t>ОУД .11</t>
  </si>
  <si>
    <t>3*</t>
  </si>
  <si>
    <t>вариативная часть</t>
  </si>
  <si>
    <t>/: :</t>
  </si>
  <si>
    <t xml:space="preserve"> Практическая подготовка: Лабораторные и практические занятия</t>
  </si>
  <si>
    <t>Практическая подготовка: Практики</t>
  </si>
  <si>
    <t>Практическая подготовка: Учебная практика</t>
  </si>
  <si>
    <t xml:space="preserve">Практическая подготовка: Производственная практика               </t>
  </si>
  <si>
    <t xml:space="preserve">Практическая подготовка: Производственная практика (преддипломная) </t>
  </si>
  <si>
    <t>Физическая культура/ адаптивная физическая культура</t>
  </si>
  <si>
    <t>МДК.01.07</t>
  </si>
  <si>
    <t>Автоматизация систем электроснабжения</t>
  </si>
  <si>
    <t>Производственная практика вариатив</t>
  </si>
  <si>
    <t>ПП 01.</t>
  </si>
  <si>
    <t>УП.03</t>
  </si>
  <si>
    <t>ОУД .12</t>
  </si>
  <si>
    <t>ОУД .13</t>
  </si>
  <si>
    <t>Обществознание</t>
  </si>
  <si>
    <t>География</t>
  </si>
  <si>
    <t>ОУД .15</t>
  </si>
  <si>
    <t>Физика</t>
  </si>
  <si>
    <t>Химия</t>
  </si>
  <si>
    <t>Биология</t>
  </si>
  <si>
    <t>Экология</t>
  </si>
  <si>
    <t>ОУД .14</t>
  </si>
  <si>
    <t>профессиональноориентированное содержание</t>
  </si>
  <si>
    <t>Индивидуальный прект</t>
  </si>
  <si>
    <t>/:  :</t>
  </si>
  <si>
    <t>другие и виды контроля (семестр)</t>
  </si>
  <si>
    <t>3,4,5,6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</si>
</sst>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27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0" fontId="24" fillId="0" borderId="0"/>
    <xf numFmtId="0" fontId="25" fillId="0" borderId="0"/>
  </cellStyleXfs>
  <cellXfs count="234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3" xfId="0" applyNumberFormat="1" applyFont="1" applyFill="1" applyBorder="1" applyAlignment="1" applyProtection="1">
      <alignment vertical="top"/>
    </xf>
    <xf numFmtId="0" fontId="15" fillId="0" borderId="8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vertical="top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 vertical="top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18" fillId="2" borderId="8" xfId="0" applyNumberFormat="1" applyFont="1" applyFill="1" applyBorder="1" applyAlignment="1" applyProtection="1">
      <alignment horizontal="left" vertical="top"/>
    </xf>
    <xf numFmtId="0" fontId="17" fillId="0" borderId="8" xfId="0" applyNumberFormat="1" applyFont="1" applyFill="1" applyBorder="1" applyAlignment="1" applyProtection="1">
      <alignment horizontal="left" vertical="top" wrapText="1"/>
    </xf>
    <xf numFmtId="0" fontId="17" fillId="0" borderId="8" xfId="0" applyNumberFormat="1" applyFont="1" applyFill="1" applyBorder="1" applyAlignment="1" applyProtection="1">
      <alignment horizontal="left" vertical="top"/>
    </xf>
    <xf numFmtId="0" fontId="18" fillId="0" borderId="8" xfId="0" applyNumberFormat="1" applyFont="1" applyFill="1" applyBorder="1" applyAlignment="1" applyProtection="1">
      <alignment horizontal="left" vertical="top"/>
    </xf>
    <xf numFmtId="0" fontId="17" fillId="0" borderId="8" xfId="0" applyNumberFormat="1" applyFont="1" applyFill="1" applyBorder="1" applyAlignment="1" applyProtection="1">
      <alignment vertical="top" wrapText="1"/>
    </xf>
    <xf numFmtId="0" fontId="17" fillId="0" borderId="8" xfId="0" applyNumberFormat="1" applyFont="1" applyFill="1" applyBorder="1" applyAlignment="1" applyProtection="1">
      <alignment vertical="top"/>
    </xf>
    <xf numFmtId="0" fontId="17" fillId="0" borderId="8" xfId="0" applyNumberFormat="1" applyFont="1" applyFill="1" applyBorder="1" applyAlignment="1" applyProtection="1">
      <alignment horizontal="center" vertical="top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2" borderId="8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0" fontId="17" fillId="0" borderId="8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top"/>
    </xf>
    <xf numFmtId="0" fontId="17" fillId="0" borderId="8" xfId="0" applyNumberFormat="1" applyFont="1" applyFill="1" applyBorder="1" applyAlignment="1" applyProtection="1">
      <alignment vertical="center" wrapText="1"/>
    </xf>
    <xf numFmtId="0" fontId="23" fillId="0" borderId="8" xfId="0" applyNumberFormat="1" applyFont="1" applyFill="1" applyBorder="1" applyAlignment="1" applyProtection="1">
      <alignment horizontal="justify" vertical="top" wrapText="1"/>
    </xf>
    <xf numFmtId="0" fontId="17" fillId="0" borderId="8" xfId="0" applyNumberFormat="1" applyFont="1" applyFill="1" applyBorder="1" applyAlignment="1" applyProtection="1">
      <alignment horizontal="justify" vertical="top" wrapText="1"/>
    </xf>
    <xf numFmtId="0" fontId="15" fillId="0" borderId="8" xfId="0" applyNumberFormat="1" applyFont="1" applyFill="1" applyBorder="1" applyAlignment="1" applyProtection="1">
      <alignment horizontal="center" vertical="top"/>
    </xf>
    <xf numFmtId="0" fontId="23" fillId="0" borderId="8" xfId="0" applyNumberFormat="1" applyFont="1" applyFill="1" applyBorder="1" applyAlignment="1" applyProtection="1">
      <alignment horizontal="left" vertical="top" wrapText="1"/>
    </xf>
    <xf numFmtId="0" fontId="18" fillId="0" borderId="8" xfId="0" applyNumberFormat="1" applyFont="1" applyFill="1" applyBorder="1" applyAlignment="1" applyProtection="1">
      <alignment horizontal="justify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left" vertical="top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textRotation="90" wrapTex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/>
    </xf>
    <xf numFmtId="0" fontId="5" fillId="0" borderId="35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center"/>
    </xf>
    <xf numFmtId="0" fontId="6" fillId="0" borderId="35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26" fillId="0" borderId="8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vertical="center" wrapText="1"/>
    </xf>
    <xf numFmtId="0" fontId="17" fillId="0" borderId="15" xfId="0" applyNumberFormat="1" applyFont="1" applyFill="1" applyBorder="1" applyAlignment="1" applyProtection="1">
      <alignment vertical="center" wrapTex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textRotation="90" wrapText="1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15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4" xfId="0" applyNumberFormat="1" applyFont="1" applyFill="1" applyBorder="1" applyAlignment="1" applyProtection="1">
      <alignment horizontal="center" vertical="center" textRotation="90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44" fontId="6" fillId="0" borderId="0" xfId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0" fillId="0" borderId="28" xfId="0" applyNumberFormat="1" applyFont="1" applyFill="1" applyBorder="1" applyAlignment="1" applyProtection="1">
      <alignment horizontal="center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30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textRotation="90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11" fillId="0" borderId="26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left" vertical="top"/>
    </xf>
    <xf numFmtId="0" fontId="18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4" fillId="0" borderId="2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distributed" textRotation="90"/>
    </xf>
    <xf numFmtId="0" fontId="2" fillId="0" borderId="11" xfId="0" applyNumberFormat="1" applyFont="1" applyFill="1" applyBorder="1" applyAlignment="1" applyProtection="1">
      <alignment horizontal="center" vertical="distributed" textRotation="90"/>
    </xf>
    <xf numFmtId="0" fontId="2" fillId="0" borderId="13" xfId="0" applyNumberFormat="1" applyFont="1" applyFill="1" applyBorder="1" applyAlignment="1" applyProtection="1">
      <alignment horizontal="center" vertical="distributed" textRotation="90"/>
    </xf>
    <xf numFmtId="0" fontId="2" fillId="0" borderId="8" xfId="0" applyNumberFormat="1" applyFont="1" applyFill="1" applyBorder="1" applyAlignment="1" applyProtection="1">
      <alignment horizontal="center" vertical="distributed" textRotation="90"/>
    </xf>
    <xf numFmtId="0" fontId="2" fillId="0" borderId="22" xfId="0" applyNumberFormat="1" applyFont="1" applyFill="1" applyBorder="1" applyAlignment="1" applyProtection="1">
      <alignment horizontal="center" vertical="distributed" textRotation="90"/>
    </xf>
    <xf numFmtId="0" fontId="2" fillId="0" borderId="35" xfId="0" applyNumberFormat="1" applyFont="1" applyFill="1" applyBorder="1" applyAlignment="1" applyProtection="1">
      <alignment horizontal="center" vertical="distributed" textRotation="90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/>
    </xf>
    <xf numFmtId="0" fontId="5" fillId="0" borderId="35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top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0" borderId="25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textRotation="90"/>
    </xf>
    <xf numFmtId="0" fontId="10" fillId="0" borderId="13" xfId="0" applyNumberFormat="1" applyFont="1" applyFill="1" applyBorder="1" applyAlignment="1" applyProtection="1">
      <alignment horizontal="center" textRotation="90"/>
    </xf>
    <xf numFmtId="0" fontId="10" fillId="0" borderId="22" xfId="0" applyNumberFormat="1" applyFont="1" applyFill="1" applyBorder="1" applyAlignment="1" applyProtection="1">
      <alignment horizontal="center" textRotation="90"/>
    </xf>
    <xf numFmtId="0" fontId="10" fillId="0" borderId="36" xfId="0" applyNumberFormat="1" applyFont="1" applyFill="1" applyBorder="1" applyAlignment="1" applyProtection="1">
      <alignment horizontal="center" vertical="center"/>
    </xf>
    <xf numFmtId="0" fontId="10" fillId="0" borderId="37" xfId="0" applyNumberFormat="1" applyFont="1" applyFill="1" applyBorder="1" applyAlignment="1" applyProtection="1">
      <alignment horizontal="center" vertical="center"/>
    </xf>
    <xf numFmtId="0" fontId="13" fillId="0" borderId="8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textRotation="90"/>
    </xf>
    <xf numFmtId="0" fontId="10" fillId="0" borderId="19" xfId="0" applyNumberFormat="1" applyFont="1" applyFill="1" applyBorder="1" applyAlignment="1" applyProtection="1">
      <alignment horizontal="center" textRotation="90"/>
    </xf>
    <xf numFmtId="0" fontId="10" fillId="0" borderId="23" xfId="0" applyNumberFormat="1" applyFont="1" applyFill="1" applyBorder="1" applyAlignment="1" applyProtection="1">
      <alignment horizontal="center" textRotation="90"/>
    </xf>
    <xf numFmtId="0" fontId="10" fillId="0" borderId="11" xfId="0" applyNumberFormat="1" applyFont="1" applyFill="1" applyBorder="1" applyAlignment="1" applyProtection="1">
      <alignment horizontal="center" textRotation="90"/>
    </xf>
    <xf numFmtId="0" fontId="10" fillId="0" borderId="8" xfId="0" applyNumberFormat="1" applyFont="1" applyFill="1" applyBorder="1" applyAlignment="1" applyProtection="1">
      <alignment horizontal="center" textRotation="90"/>
    </xf>
    <xf numFmtId="0" fontId="10" fillId="0" borderId="35" xfId="0" applyNumberFormat="1" applyFont="1" applyFill="1" applyBorder="1" applyAlignment="1" applyProtection="1">
      <alignment horizontal="center" textRotation="90"/>
    </xf>
    <xf numFmtId="0" fontId="10" fillId="0" borderId="12" xfId="0" applyNumberFormat="1" applyFont="1" applyFill="1" applyBorder="1" applyAlignment="1" applyProtection="1">
      <alignment horizontal="center" textRotation="90"/>
    </xf>
    <xf numFmtId="0" fontId="10" fillId="0" borderId="14" xfId="0" applyNumberFormat="1" applyFont="1" applyFill="1" applyBorder="1" applyAlignment="1" applyProtection="1">
      <alignment horizontal="center" textRotation="90"/>
    </xf>
    <xf numFmtId="0" fontId="10" fillId="0" borderId="38" xfId="0" applyNumberFormat="1" applyFont="1" applyFill="1" applyBorder="1" applyAlignment="1" applyProtection="1">
      <alignment horizontal="center" textRotation="90"/>
    </xf>
    <xf numFmtId="0" fontId="10" fillId="0" borderId="28" xfId="0" applyNumberFormat="1" applyFont="1" applyFill="1" applyBorder="1" applyAlignment="1" applyProtection="1">
      <alignment horizontal="center" textRotation="90" wrapText="1"/>
    </xf>
    <xf numFmtId="0" fontId="10" fillId="0" borderId="9" xfId="0" applyNumberFormat="1" applyFont="1" applyFill="1" applyBorder="1" applyAlignment="1" applyProtection="1">
      <alignment horizontal="center" textRotation="90" wrapText="1"/>
    </xf>
    <xf numFmtId="0" fontId="3" fillId="0" borderId="9" xfId="0" applyNumberFormat="1" applyFont="1" applyFill="1" applyBorder="1" applyAlignment="1" applyProtection="1">
      <alignment horizontal="center" textRotation="90"/>
    </xf>
    <xf numFmtId="0" fontId="3" fillId="0" borderId="33" xfId="0" applyNumberFormat="1" applyFont="1" applyFill="1" applyBorder="1" applyAlignment="1" applyProtection="1">
      <alignment horizontal="center" textRotation="90"/>
    </xf>
    <xf numFmtId="0" fontId="10" fillId="0" borderId="32" xfId="0" applyNumberFormat="1" applyFont="1" applyFill="1" applyBorder="1" applyAlignment="1" applyProtection="1">
      <alignment horizontal="center" textRotation="90"/>
    </xf>
    <xf numFmtId="0" fontId="10" fillId="0" borderId="3" xfId="0" applyNumberFormat="1" applyFont="1" applyFill="1" applyBorder="1" applyAlignment="1" applyProtection="1">
      <alignment horizontal="center" textRotation="90"/>
    </xf>
    <xf numFmtId="0" fontId="10" fillId="0" borderId="6" xfId="0" applyNumberFormat="1" applyFont="1" applyFill="1" applyBorder="1" applyAlignment="1" applyProtection="1">
      <alignment horizontal="center" textRotation="90"/>
    </xf>
    <xf numFmtId="0" fontId="10" fillId="0" borderId="28" xfId="0" applyNumberFormat="1" applyFont="1" applyFill="1" applyBorder="1" applyAlignment="1" applyProtection="1">
      <alignment horizontal="center" textRotation="90" wrapText="1" shrinkToFit="1"/>
    </xf>
    <xf numFmtId="0" fontId="10" fillId="0" borderId="30" xfId="0" applyNumberFormat="1" applyFont="1" applyFill="1" applyBorder="1" applyAlignment="1" applyProtection="1">
      <alignment horizontal="center" textRotation="90" wrapText="1" shrinkToFit="1"/>
    </xf>
    <xf numFmtId="0" fontId="10" fillId="0" borderId="9" xfId="0" applyNumberFormat="1" applyFont="1" applyFill="1" applyBorder="1" applyAlignment="1" applyProtection="1">
      <alignment horizontal="center" textRotation="90" wrapText="1" shrinkToFit="1"/>
    </xf>
    <xf numFmtId="0" fontId="10" fillId="0" borderId="4" xfId="0" applyNumberFormat="1" applyFont="1" applyFill="1" applyBorder="1" applyAlignment="1" applyProtection="1">
      <alignment horizontal="center" textRotation="90" wrapText="1" shrinkToFit="1"/>
    </xf>
    <xf numFmtId="0" fontId="10" fillId="0" borderId="33" xfId="0" applyNumberFormat="1" applyFont="1" applyFill="1" applyBorder="1" applyAlignment="1" applyProtection="1">
      <alignment horizontal="center" textRotation="90" wrapText="1" shrinkToFit="1"/>
    </xf>
    <xf numFmtId="0" fontId="10" fillId="0" borderId="34" xfId="0" applyNumberFormat="1" applyFont="1" applyFill="1" applyBorder="1" applyAlignment="1" applyProtection="1">
      <alignment horizontal="center" textRotation="90" wrapText="1" shrinkToFi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8" fillId="0" borderId="8" xfId="0" applyNumberFormat="1" applyFont="1" applyFill="1" applyBorder="1" applyAlignment="1" applyProtection="1">
      <alignment horizontal="left" vertical="center" wrapText="1"/>
    </xf>
    <xf numFmtId="0" fontId="18" fillId="0" borderId="8" xfId="0" applyNumberFormat="1" applyFont="1" applyFill="1" applyBorder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15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4" fillId="0" borderId="3" xfId="0" applyNumberFormat="1" applyFont="1" applyFill="1" applyBorder="1" applyAlignment="1" applyProtection="1">
      <alignment horizontal="center" textRotation="90" wrapText="1"/>
    </xf>
    <xf numFmtId="0" fontId="4" fillId="0" borderId="15" xfId="0" applyNumberFormat="1" applyFont="1" applyFill="1" applyBorder="1" applyAlignment="1" applyProtection="1">
      <alignment horizontal="center" textRotation="90" wrapTex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textRotation="90"/>
    </xf>
    <xf numFmtId="0" fontId="4" fillId="0" borderId="8" xfId="0" applyNumberFormat="1" applyFont="1" applyFill="1" applyBorder="1" applyAlignment="1" applyProtection="1">
      <alignment horizontal="center" textRotation="90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4" fillId="0" borderId="40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45"/>
  <sheetViews>
    <sheetView view="pageBreakPreview" zoomScaleNormal="120" zoomScaleSheetLayoutView="100" workbookViewId="0">
      <selection activeCell="AL23" sqref="AL23"/>
    </sheetView>
  </sheetViews>
  <sheetFormatPr defaultRowHeight="12.75"/>
  <cols>
    <col min="1" max="1" width="2" style="2" customWidth="1"/>
    <col min="2" max="2" width="1.140625" style="2" customWidth="1"/>
    <col min="3" max="3" width="2.42578125" style="2" customWidth="1"/>
    <col min="4" max="5" width="2.5703125" style="2" customWidth="1"/>
    <col min="6" max="6" width="4.5703125" style="2" customWidth="1"/>
    <col min="7" max="7" width="2" style="2" customWidth="1"/>
    <col min="8" max="8" width="2.28515625" style="2" customWidth="1"/>
    <col min="9" max="9" width="2.140625" style="2" customWidth="1"/>
    <col min="10" max="10" width="2.28515625" style="2" customWidth="1"/>
    <col min="11" max="12" width="2" style="2" customWidth="1"/>
    <col min="13" max="13" width="2.140625" style="2" customWidth="1"/>
    <col min="14" max="14" width="2.28515625" style="2" customWidth="1"/>
    <col min="15" max="16" width="2" style="2" customWidth="1"/>
    <col min="17" max="17" width="2.42578125" style="2" customWidth="1"/>
    <col min="18" max="19" width="2.28515625" style="2" customWidth="1"/>
    <col min="20" max="20" width="2" style="2" customWidth="1"/>
    <col min="21" max="21" width="2.140625" style="2" customWidth="1"/>
    <col min="22" max="22" width="2" style="2" customWidth="1"/>
    <col min="23" max="23" width="3.85546875" style="2" customWidth="1"/>
    <col min="24" max="24" width="2" style="2" customWidth="1"/>
    <col min="25" max="25" width="2.28515625" style="2" customWidth="1"/>
    <col min="26" max="27" width="2.140625" style="2" customWidth="1"/>
    <col min="28" max="29" width="2" style="2" customWidth="1"/>
    <col min="30" max="30" width="2.140625" style="2" customWidth="1"/>
    <col min="31" max="31" width="2.7109375" style="2" customWidth="1"/>
    <col min="32" max="32" width="2.140625" style="2" customWidth="1"/>
    <col min="33" max="33" width="2.28515625" style="2" customWidth="1"/>
    <col min="34" max="34" width="2.140625" style="2" customWidth="1"/>
    <col min="35" max="35" width="2" style="2" customWidth="1"/>
    <col min="36" max="36" width="2.28515625" style="2" customWidth="1"/>
    <col min="37" max="37" width="2.140625" style="2" customWidth="1"/>
    <col min="38" max="38" width="2" style="2" customWidth="1"/>
    <col min="39" max="39" width="2.5703125" style="2" customWidth="1"/>
    <col min="40" max="40" width="2.28515625" style="2" customWidth="1"/>
    <col min="41" max="41" width="2.42578125" style="2" customWidth="1"/>
    <col min="42" max="42" width="2" style="2" customWidth="1"/>
    <col min="43" max="43" width="2.42578125" style="2" customWidth="1"/>
    <col min="44" max="44" width="2.28515625" style="2" customWidth="1"/>
    <col min="45" max="45" width="2.42578125" style="2" customWidth="1"/>
    <col min="46" max="46" width="2" style="2" customWidth="1"/>
    <col min="47" max="47" width="2.5703125" style="2" customWidth="1"/>
    <col min="48" max="48" width="2.7109375" style="2" customWidth="1"/>
    <col min="49" max="49" width="2.42578125" style="2" customWidth="1"/>
    <col min="50" max="51" width="2" style="2" customWidth="1"/>
    <col min="52" max="52" width="2.28515625" style="2" customWidth="1"/>
    <col min="53" max="53" width="2.42578125" style="2" customWidth="1"/>
    <col min="54" max="54" width="2.28515625" style="2" customWidth="1"/>
    <col min="55" max="55" width="3" style="2" customWidth="1"/>
    <col min="56" max="56" width="4.85546875" style="2" customWidth="1"/>
    <col min="57" max="57" width="2.85546875" style="2" customWidth="1"/>
    <col min="58" max="58" width="3" style="2" customWidth="1"/>
    <col min="59" max="59" width="0.7109375" style="2" hidden="1" customWidth="1"/>
    <col min="60" max="61" width="3.28515625" style="2" customWidth="1"/>
    <col min="62" max="62" width="2.85546875" style="2" customWidth="1"/>
    <col min="63" max="63" width="4.28515625" style="2" customWidth="1"/>
    <col min="64" max="67" width="2" style="2" customWidth="1"/>
    <col min="68" max="16384" width="9.140625" style="2"/>
  </cols>
  <sheetData>
    <row r="1" spans="1:63" ht="21" customHeight="1">
      <c r="B1" s="3"/>
      <c r="N1" s="5"/>
      <c r="O1" s="5"/>
      <c r="P1" s="5"/>
      <c r="Q1" s="5"/>
      <c r="R1" s="5"/>
      <c r="S1" s="5"/>
      <c r="T1" s="5"/>
      <c r="U1" s="5"/>
      <c r="V1" s="139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"/>
      <c r="BB1" s="5"/>
      <c r="BC1" s="5"/>
      <c r="BD1" s="137"/>
      <c r="BE1" s="137"/>
      <c r="BF1" s="138"/>
      <c r="BG1" s="138"/>
      <c r="BH1" s="138"/>
      <c r="BI1" s="138"/>
      <c r="BJ1" s="138"/>
    </row>
    <row r="2" spans="1:63" ht="33.75" customHeight="1">
      <c r="B2" s="3"/>
      <c r="N2" s="5"/>
      <c r="O2" s="5"/>
      <c r="P2" s="5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25"/>
      <c r="BH2" s="25"/>
      <c r="BI2" s="25"/>
      <c r="BJ2" s="25"/>
    </row>
    <row r="3" spans="1:63" ht="12.75" customHeight="1">
      <c r="B3" s="3"/>
      <c r="D3" s="126"/>
      <c r="E3" s="126"/>
      <c r="F3" s="126"/>
      <c r="G3" s="126"/>
      <c r="H3" s="126"/>
      <c r="I3" s="126"/>
      <c r="N3" s="5"/>
      <c r="O3" s="5"/>
      <c r="P3" s="5"/>
      <c r="Q3" s="5"/>
      <c r="R3" s="5"/>
      <c r="S3" s="5"/>
      <c r="T3" s="5"/>
      <c r="U3" s="5"/>
      <c r="V3" s="122" t="s">
        <v>86</v>
      </c>
      <c r="W3" s="122"/>
      <c r="X3" s="122"/>
      <c r="Y3" s="122"/>
      <c r="Z3" s="122"/>
      <c r="AA3" s="122"/>
      <c r="AB3" s="122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B3" s="5"/>
      <c r="BC3" s="5"/>
    </row>
    <row r="4" spans="1:63" ht="9" customHeight="1">
      <c r="D4" s="126"/>
      <c r="E4" s="126"/>
      <c r="F4" s="126"/>
      <c r="G4" s="126"/>
      <c r="H4" s="126"/>
      <c r="I4" s="126"/>
      <c r="N4" s="5"/>
      <c r="O4" s="5"/>
      <c r="P4" s="5"/>
      <c r="Q4" s="5"/>
      <c r="R4" s="5"/>
      <c r="S4" s="5"/>
      <c r="T4" s="5"/>
      <c r="U4" s="125" t="s">
        <v>176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5"/>
      <c r="BC4" s="5"/>
    </row>
    <row r="5" spans="1:63" ht="12" customHeight="1">
      <c r="B5" s="3"/>
      <c r="D5" s="26"/>
      <c r="I5" s="124"/>
      <c r="J5" s="124"/>
      <c r="K5" s="124"/>
      <c r="L5" s="124"/>
      <c r="M5" s="124"/>
      <c r="N5" s="124"/>
      <c r="O5" s="124"/>
      <c r="P5" s="124"/>
      <c r="Q5" s="124"/>
      <c r="R5" s="6"/>
      <c r="S5" s="6"/>
      <c r="T5" s="6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</row>
    <row r="6" spans="1:63" ht="12.75" customHeight="1">
      <c r="B6" s="3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V6" s="122" t="s">
        <v>177</v>
      </c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</row>
    <row r="7" spans="1:63" ht="12.75" customHeight="1">
      <c r="B7" s="3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0"/>
      <c r="AJ7" s="30"/>
      <c r="AK7" s="30"/>
      <c r="AL7" s="30"/>
      <c r="AM7" s="137"/>
      <c r="AN7" s="137"/>
      <c r="AO7" s="137"/>
      <c r="AP7" s="137"/>
      <c r="AQ7" s="137"/>
      <c r="AR7" s="30"/>
      <c r="AS7" s="30"/>
      <c r="AT7" s="30"/>
      <c r="AU7" s="30"/>
      <c r="AV7" s="30"/>
      <c r="AW7" s="30"/>
      <c r="AX7" s="30"/>
      <c r="AY7" s="30"/>
      <c r="AZ7" s="30"/>
    </row>
    <row r="8" spans="1:63" ht="12.75" customHeight="1">
      <c r="B8" s="3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V8" s="122" t="s">
        <v>41</v>
      </c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</row>
    <row r="9" spans="1:63" ht="12.75" customHeight="1">
      <c r="B9" s="3"/>
      <c r="V9" s="122" t="s">
        <v>87</v>
      </c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</row>
    <row r="10" spans="1:63" ht="13.5" customHeight="1">
      <c r="B10" s="3"/>
      <c r="Q10" s="29"/>
      <c r="V10" s="122" t="s">
        <v>60</v>
      </c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"/>
    </row>
    <row r="11" spans="1:63" ht="25.5" customHeight="1" thickBot="1">
      <c r="A11" s="142" t="s">
        <v>61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35" t="s">
        <v>43</v>
      </c>
      <c r="BD11" s="135"/>
      <c r="BE11" s="135"/>
      <c r="BF11" s="135"/>
      <c r="BG11" s="135"/>
      <c r="BH11" s="135"/>
      <c r="BI11" s="135"/>
      <c r="BJ11" s="135"/>
      <c r="BK11" s="136"/>
    </row>
    <row r="12" spans="1:63" ht="12.75" customHeight="1">
      <c r="A12" s="147" t="s">
        <v>13</v>
      </c>
      <c r="B12" s="148"/>
      <c r="C12" s="128" t="s">
        <v>0</v>
      </c>
      <c r="D12" s="129"/>
      <c r="E12" s="129"/>
      <c r="F12" s="130"/>
      <c r="G12" s="119" t="s">
        <v>14</v>
      </c>
      <c r="H12" s="128" t="s">
        <v>1</v>
      </c>
      <c r="I12" s="129"/>
      <c r="J12" s="130"/>
      <c r="K12" s="119" t="s">
        <v>15</v>
      </c>
      <c r="L12" s="128" t="s">
        <v>11</v>
      </c>
      <c r="M12" s="129"/>
      <c r="N12" s="129"/>
      <c r="O12" s="130"/>
      <c r="P12" s="128" t="s">
        <v>2</v>
      </c>
      <c r="Q12" s="129"/>
      <c r="R12" s="129"/>
      <c r="S12" s="130"/>
      <c r="T12" s="119" t="s">
        <v>16</v>
      </c>
      <c r="U12" s="128" t="s">
        <v>3</v>
      </c>
      <c r="V12" s="129"/>
      <c r="W12" s="130"/>
      <c r="X12" s="119" t="s">
        <v>17</v>
      </c>
      <c r="Y12" s="128" t="s">
        <v>4</v>
      </c>
      <c r="Z12" s="129"/>
      <c r="AA12" s="130"/>
      <c r="AB12" s="119" t="s">
        <v>18</v>
      </c>
      <c r="AC12" s="128" t="s">
        <v>5</v>
      </c>
      <c r="AD12" s="129"/>
      <c r="AE12" s="129"/>
      <c r="AF12" s="130"/>
      <c r="AG12" s="119" t="s">
        <v>19</v>
      </c>
      <c r="AH12" s="128" t="s">
        <v>6</v>
      </c>
      <c r="AI12" s="129"/>
      <c r="AJ12" s="130"/>
      <c r="AK12" s="119" t="s">
        <v>20</v>
      </c>
      <c r="AL12" s="128" t="s">
        <v>7</v>
      </c>
      <c r="AM12" s="129"/>
      <c r="AN12" s="129"/>
      <c r="AO12" s="130"/>
      <c r="AP12" s="128" t="s">
        <v>8</v>
      </c>
      <c r="AQ12" s="129"/>
      <c r="AR12" s="129"/>
      <c r="AS12" s="130"/>
      <c r="AT12" s="119" t="s">
        <v>21</v>
      </c>
      <c r="AU12" s="128" t="s">
        <v>9</v>
      </c>
      <c r="AV12" s="129"/>
      <c r="AW12" s="130"/>
      <c r="AX12" s="119" t="s">
        <v>22</v>
      </c>
      <c r="AY12" s="128" t="s">
        <v>12</v>
      </c>
      <c r="AZ12" s="129"/>
      <c r="BA12" s="129"/>
      <c r="BB12" s="177"/>
      <c r="BC12" s="174" t="s">
        <v>13</v>
      </c>
      <c r="BD12" s="192" t="s">
        <v>37</v>
      </c>
      <c r="BE12" s="196" t="s">
        <v>38</v>
      </c>
      <c r="BF12" s="199" t="s">
        <v>39</v>
      </c>
      <c r="BG12" s="200"/>
      <c r="BH12" s="186" t="s">
        <v>40</v>
      </c>
      <c r="BI12" s="186" t="s">
        <v>69</v>
      </c>
      <c r="BJ12" s="189" t="s">
        <v>25</v>
      </c>
      <c r="BK12" s="183" t="s">
        <v>34</v>
      </c>
    </row>
    <row r="13" spans="1:63" ht="33.75" customHeight="1">
      <c r="A13" s="149"/>
      <c r="B13" s="150"/>
      <c r="C13" s="131"/>
      <c r="D13" s="132"/>
      <c r="E13" s="132"/>
      <c r="F13" s="133"/>
      <c r="G13" s="120"/>
      <c r="H13" s="131"/>
      <c r="I13" s="132"/>
      <c r="J13" s="133"/>
      <c r="K13" s="120"/>
      <c r="L13" s="131"/>
      <c r="M13" s="132"/>
      <c r="N13" s="132"/>
      <c r="O13" s="133"/>
      <c r="P13" s="131"/>
      <c r="Q13" s="132"/>
      <c r="R13" s="132"/>
      <c r="S13" s="133"/>
      <c r="T13" s="120"/>
      <c r="U13" s="131"/>
      <c r="V13" s="132"/>
      <c r="W13" s="133"/>
      <c r="X13" s="120"/>
      <c r="Y13" s="131"/>
      <c r="Z13" s="132"/>
      <c r="AA13" s="133"/>
      <c r="AB13" s="120"/>
      <c r="AC13" s="131"/>
      <c r="AD13" s="132"/>
      <c r="AE13" s="132"/>
      <c r="AF13" s="133"/>
      <c r="AG13" s="120"/>
      <c r="AH13" s="131"/>
      <c r="AI13" s="132"/>
      <c r="AJ13" s="133"/>
      <c r="AK13" s="120"/>
      <c r="AL13" s="131"/>
      <c r="AM13" s="132"/>
      <c r="AN13" s="132"/>
      <c r="AO13" s="133"/>
      <c r="AP13" s="131"/>
      <c r="AQ13" s="132"/>
      <c r="AR13" s="132"/>
      <c r="AS13" s="133"/>
      <c r="AT13" s="120"/>
      <c r="AU13" s="131"/>
      <c r="AV13" s="132"/>
      <c r="AW13" s="133"/>
      <c r="AX13" s="120"/>
      <c r="AY13" s="131"/>
      <c r="AZ13" s="132"/>
      <c r="BA13" s="132"/>
      <c r="BB13" s="178"/>
      <c r="BC13" s="175"/>
      <c r="BD13" s="193"/>
      <c r="BE13" s="197"/>
      <c r="BF13" s="201"/>
      <c r="BG13" s="202"/>
      <c r="BH13" s="187"/>
      <c r="BI13" s="187"/>
      <c r="BJ13" s="190"/>
      <c r="BK13" s="184"/>
    </row>
    <row r="14" spans="1:63" ht="12" customHeight="1">
      <c r="A14" s="149"/>
      <c r="B14" s="150"/>
      <c r="C14" s="11"/>
      <c r="D14" s="11"/>
      <c r="E14" s="11"/>
      <c r="F14" s="12"/>
      <c r="G14" s="120"/>
      <c r="H14" s="11"/>
      <c r="I14" s="11"/>
      <c r="J14" s="12"/>
      <c r="K14" s="120"/>
      <c r="L14" s="11"/>
      <c r="M14" s="11"/>
      <c r="N14" s="11"/>
      <c r="O14" s="11"/>
      <c r="P14" s="11"/>
      <c r="Q14" s="11"/>
      <c r="R14" s="11"/>
      <c r="S14" s="12"/>
      <c r="T14" s="120"/>
      <c r="U14" s="11"/>
      <c r="V14" s="11"/>
      <c r="W14" s="12"/>
      <c r="X14" s="120"/>
      <c r="Y14" s="11"/>
      <c r="Z14" s="11"/>
      <c r="AA14" s="12"/>
      <c r="AB14" s="120"/>
      <c r="AC14" s="11"/>
      <c r="AD14" s="11"/>
      <c r="AE14" s="11"/>
      <c r="AF14" s="12"/>
      <c r="AG14" s="120"/>
      <c r="AH14" s="11"/>
      <c r="AI14" s="11"/>
      <c r="AJ14" s="12"/>
      <c r="AK14" s="120"/>
      <c r="AL14" s="11"/>
      <c r="AM14" s="11"/>
      <c r="AN14" s="11"/>
      <c r="AO14" s="11"/>
      <c r="AP14" s="11"/>
      <c r="AQ14" s="11"/>
      <c r="AR14" s="11"/>
      <c r="AS14" s="12"/>
      <c r="AT14" s="120"/>
      <c r="AU14" s="11"/>
      <c r="AV14" s="11"/>
      <c r="AW14" s="12"/>
      <c r="AX14" s="120"/>
      <c r="AY14" s="11"/>
      <c r="AZ14" s="11"/>
      <c r="BA14" s="11"/>
      <c r="BB14" s="13"/>
      <c r="BC14" s="175"/>
      <c r="BD14" s="194"/>
      <c r="BE14" s="197"/>
      <c r="BF14" s="201"/>
      <c r="BG14" s="202"/>
      <c r="BH14" s="187"/>
      <c r="BI14" s="187"/>
      <c r="BJ14" s="190"/>
      <c r="BK14" s="184"/>
    </row>
    <row r="15" spans="1:63" ht="12.75" customHeight="1">
      <c r="A15" s="149"/>
      <c r="B15" s="150"/>
      <c r="C15" s="14"/>
      <c r="D15" s="14"/>
      <c r="E15" s="14"/>
      <c r="F15" s="15"/>
      <c r="G15" s="120"/>
      <c r="H15" s="14"/>
      <c r="I15" s="14"/>
      <c r="J15" s="15"/>
      <c r="K15" s="120"/>
      <c r="L15" s="14"/>
      <c r="M15" s="14"/>
      <c r="N15" s="14"/>
      <c r="O15" s="14"/>
      <c r="P15" s="14"/>
      <c r="Q15" s="14"/>
      <c r="R15" s="14"/>
      <c r="S15" s="15"/>
      <c r="T15" s="120"/>
      <c r="U15" s="14"/>
      <c r="V15" s="14"/>
      <c r="W15" s="15"/>
      <c r="X15" s="120"/>
      <c r="Y15" s="14"/>
      <c r="Z15" s="14"/>
      <c r="AA15" s="15"/>
      <c r="AB15" s="120"/>
      <c r="AC15" s="14"/>
      <c r="AD15" s="14"/>
      <c r="AE15" s="14"/>
      <c r="AF15" s="15"/>
      <c r="AG15" s="120"/>
      <c r="AH15" s="14"/>
      <c r="AI15" s="14"/>
      <c r="AJ15" s="15"/>
      <c r="AK15" s="120"/>
      <c r="AL15" s="14"/>
      <c r="AM15" s="14"/>
      <c r="AN15" s="14"/>
      <c r="AO15" s="14"/>
      <c r="AP15" s="14"/>
      <c r="AQ15" s="14"/>
      <c r="AR15" s="14"/>
      <c r="AS15" s="15"/>
      <c r="AT15" s="120"/>
      <c r="AU15" s="14"/>
      <c r="AV15" s="14"/>
      <c r="AW15" s="15"/>
      <c r="AX15" s="120"/>
      <c r="AY15" s="14"/>
      <c r="AZ15" s="14"/>
      <c r="BA15" s="14"/>
      <c r="BB15" s="13"/>
      <c r="BC15" s="175"/>
      <c r="BD15" s="194"/>
      <c r="BE15" s="197"/>
      <c r="BF15" s="201"/>
      <c r="BG15" s="202"/>
      <c r="BH15" s="187"/>
      <c r="BI15" s="187"/>
      <c r="BJ15" s="190"/>
      <c r="BK15" s="184"/>
    </row>
    <row r="16" spans="1:63" ht="12.75" customHeight="1">
      <c r="A16" s="149"/>
      <c r="B16" s="150"/>
      <c r="C16" s="14">
        <v>1</v>
      </c>
      <c r="D16" s="14">
        <v>8</v>
      </c>
      <c r="E16" s="14">
        <v>15</v>
      </c>
      <c r="F16" s="14">
        <v>22</v>
      </c>
      <c r="G16" s="120"/>
      <c r="H16" s="14">
        <v>6</v>
      </c>
      <c r="I16" s="14">
        <v>13</v>
      </c>
      <c r="J16" s="14">
        <v>20</v>
      </c>
      <c r="K16" s="120"/>
      <c r="L16" s="14">
        <v>3</v>
      </c>
      <c r="M16" s="15">
        <v>10</v>
      </c>
      <c r="N16" s="14">
        <v>17</v>
      </c>
      <c r="O16" s="14">
        <v>24</v>
      </c>
      <c r="P16" s="14">
        <v>1</v>
      </c>
      <c r="Q16" s="14">
        <v>8</v>
      </c>
      <c r="R16" s="14">
        <v>15</v>
      </c>
      <c r="S16" s="14">
        <v>22</v>
      </c>
      <c r="T16" s="120"/>
      <c r="U16" s="14">
        <v>5</v>
      </c>
      <c r="V16" s="14">
        <v>12</v>
      </c>
      <c r="W16" s="14">
        <v>19</v>
      </c>
      <c r="X16" s="120"/>
      <c r="Y16" s="14">
        <v>2</v>
      </c>
      <c r="Z16" s="14">
        <v>9</v>
      </c>
      <c r="AA16" s="14">
        <v>16</v>
      </c>
      <c r="AB16" s="120"/>
      <c r="AC16" s="14">
        <v>2</v>
      </c>
      <c r="AD16" s="14">
        <v>9</v>
      </c>
      <c r="AE16" s="14">
        <v>16</v>
      </c>
      <c r="AF16" s="14">
        <v>23</v>
      </c>
      <c r="AG16" s="120"/>
      <c r="AH16" s="14">
        <v>6</v>
      </c>
      <c r="AI16" s="14">
        <v>13</v>
      </c>
      <c r="AJ16" s="14">
        <v>20</v>
      </c>
      <c r="AK16" s="120"/>
      <c r="AL16" s="14">
        <v>4</v>
      </c>
      <c r="AM16" s="14">
        <v>11</v>
      </c>
      <c r="AN16" s="14">
        <v>18</v>
      </c>
      <c r="AO16" s="14">
        <v>25</v>
      </c>
      <c r="AP16" s="14">
        <v>1</v>
      </c>
      <c r="AQ16" s="14">
        <v>8</v>
      </c>
      <c r="AR16" s="14">
        <v>15</v>
      </c>
      <c r="AS16" s="14">
        <v>22</v>
      </c>
      <c r="AT16" s="120"/>
      <c r="AU16" s="14">
        <v>6</v>
      </c>
      <c r="AV16" s="14">
        <v>13</v>
      </c>
      <c r="AW16" s="14">
        <v>20</v>
      </c>
      <c r="AX16" s="120"/>
      <c r="AY16" s="14">
        <v>3</v>
      </c>
      <c r="AZ16" s="14">
        <v>10</v>
      </c>
      <c r="BA16" s="14">
        <v>17</v>
      </c>
      <c r="BB16" s="16">
        <v>24</v>
      </c>
      <c r="BC16" s="175"/>
      <c r="BD16" s="194"/>
      <c r="BE16" s="197"/>
      <c r="BF16" s="201"/>
      <c r="BG16" s="202"/>
      <c r="BH16" s="187"/>
      <c r="BI16" s="187"/>
      <c r="BJ16" s="190"/>
      <c r="BK16" s="184"/>
    </row>
    <row r="17" spans="1:63" ht="12" customHeight="1">
      <c r="A17" s="149"/>
      <c r="B17" s="150"/>
      <c r="C17" s="14">
        <v>7</v>
      </c>
      <c r="D17" s="14">
        <v>14</v>
      </c>
      <c r="E17" s="14">
        <v>21</v>
      </c>
      <c r="F17" s="14">
        <v>28</v>
      </c>
      <c r="G17" s="120"/>
      <c r="H17" s="14">
        <v>12</v>
      </c>
      <c r="I17" s="14">
        <v>19</v>
      </c>
      <c r="J17" s="14">
        <v>26</v>
      </c>
      <c r="K17" s="120"/>
      <c r="L17" s="14">
        <v>9</v>
      </c>
      <c r="M17" s="14">
        <v>16</v>
      </c>
      <c r="N17" s="14">
        <v>23</v>
      </c>
      <c r="O17" s="14">
        <v>30</v>
      </c>
      <c r="P17" s="14">
        <v>7</v>
      </c>
      <c r="Q17" s="14">
        <v>14</v>
      </c>
      <c r="R17" s="14">
        <v>21</v>
      </c>
      <c r="S17" s="14">
        <v>28</v>
      </c>
      <c r="T17" s="120"/>
      <c r="U17" s="14">
        <v>11</v>
      </c>
      <c r="V17" s="14">
        <v>18</v>
      </c>
      <c r="W17" s="14">
        <v>25</v>
      </c>
      <c r="X17" s="120"/>
      <c r="Y17" s="14">
        <v>8</v>
      </c>
      <c r="Z17" s="14">
        <v>15</v>
      </c>
      <c r="AA17" s="14">
        <v>22</v>
      </c>
      <c r="AB17" s="120"/>
      <c r="AC17" s="14">
        <v>8</v>
      </c>
      <c r="AD17" s="14">
        <v>15</v>
      </c>
      <c r="AE17" s="14">
        <v>22</v>
      </c>
      <c r="AF17" s="14">
        <v>29</v>
      </c>
      <c r="AG17" s="120"/>
      <c r="AH17" s="14">
        <v>12</v>
      </c>
      <c r="AI17" s="14">
        <v>19</v>
      </c>
      <c r="AJ17" s="14">
        <v>26</v>
      </c>
      <c r="AK17" s="120"/>
      <c r="AL17" s="14">
        <v>10</v>
      </c>
      <c r="AM17" s="14">
        <v>17</v>
      </c>
      <c r="AN17" s="14">
        <v>24</v>
      </c>
      <c r="AO17" s="14">
        <v>31</v>
      </c>
      <c r="AP17" s="14">
        <v>7</v>
      </c>
      <c r="AQ17" s="14">
        <v>14</v>
      </c>
      <c r="AR17" s="14">
        <v>21</v>
      </c>
      <c r="AS17" s="14">
        <v>28</v>
      </c>
      <c r="AT17" s="120"/>
      <c r="AU17" s="14">
        <v>12</v>
      </c>
      <c r="AV17" s="14">
        <v>19</v>
      </c>
      <c r="AW17" s="14">
        <v>26</v>
      </c>
      <c r="AX17" s="120"/>
      <c r="AY17" s="14">
        <v>9</v>
      </c>
      <c r="AZ17" s="14">
        <v>16</v>
      </c>
      <c r="BA17" s="14">
        <v>23</v>
      </c>
      <c r="BB17" s="16">
        <v>31</v>
      </c>
      <c r="BC17" s="175"/>
      <c r="BD17" s="194"/>
      <c r="BE17" s="197"/>
      <c r="BF17" s="201"/>
      <c r="BG17" s="202"/>
      <c r="BH17" s="187"/>
      <c r="BI17" s="187"/>
      <c r="BJ17" s="190"/>
      <c r="BK17" s="184"/>
    </row>
    <row r="18" spans="1:63" ht="12.75" customHeight="1">
      <c r="A18" s="149"/>
      <c r="B18" s="150"/>
      <c r="C18" s="14"/>
      <c r="D18" s="14"/>
      <c r="E18" s="14"/>
      <c r="F18" s="14"/>
      <c r="G18" s="120"/>
      <c r="H18" s="14"/>
      <c r="I18" s="14"/>
      <c r="J18" s="14"/>
      <c r="K18" s="120"/>
      <c r="L18" s="14"/>
      <c r="M18" s="14"/>
      <c r="N18" s="14"/>
      <c r="O18" s="14"/>
      <c r="P18" s="14"/>
      <c r="Q18" s="14"/>
      <c r="R18" s="14"/>
      <c r="S18" s="14"/>
      <c r="T18" s="120"/>
      <c r="U18" s="14"/>
      <c r="V18" s="14"/>
      <c r="W18" s="14"/>
      <c r="X18" s="120"/>
      <c r="Y18" s="14"/>
      <c r="Z18" s="14"/>
      <c r="AA18" s="14"/>
      <c r="AB18" s="120"/>
      <c r="AC18" s="14"/>
      <c r="AD18" s="14"/>
      <c r="AE18" s="14"/>
      <c r="AF18" s="14"/>
      <c r="AG18" s="120"/>
      <c r="AH18" s="14"/>
      <c r="AI18" s="14"/>
      <c r="AJ18" s="14"/>
      <c r="AK18" s="120"/>
      <c r="AL18" s="14"/>
      <c r="AM18" s="14"/>
      <c r="AN18" s="14"/>
      <c r="AO18" s="14"/>
      <c r="AP18" s="14"/>
      <c r="AQ18" s="14"/>
      <c r="AR18" s="14"/>
      <c r="AS18" s="14"/>
      <c r="AT18" s="120"/>
      <c r="AU18" s="14"/>
      <c r="AV18" s="14"/>
      <c r="AW18" s="14"/>
      <c r="AX18" s="120"/>
      <c r="AY18" s="14"/>
      <c r="AZ18" s="14"/>
      <c r="BA18" s="14"/>
      <c r="BB18" s="16"/>
      <c r="BC18" s="175"/>
      <c r="BD18" s="194"/>
      <c r="BE18" s="197"/>
      <c r="BF18" s="201"/>
      <c r="BG18" s="202"/>
      <c r="BH18" s="187"/>
      <c r="BI18" s="187"/>
      <c r="BJ18" s="190"/>
      <c r="BK18" s="184"/>
    </row>
    <row r="19" spans="1:63" ht="12.75" customHeight="1">
      <c r="A19" s="149"/>
      <c r="B19" s="150"/>
      <c r="C19" s="14"/>
      <c r="D19" s="14"/>
      <c r="E19" s="14"/>
      <c r="F19" s="14"/>
      <c r="G19" s="120"/>
      <c r="H19" s="14"/>
      <c r="I19" s="14"/>
      <c r="J19" s="14"/>
      <c r="K19" s="120"/>
      <c r="L19" s="14"/>
      <c r="M19" s="14"/>
      <c r="N19" s="14"/>
      <c r="O19" s="14"/>
      <c r="P19" s="14"/>
      <c r="Q19" s="14"/>
      <c r="R19" s="14"/>
      <c r="S19" s="14"/>
      <c r="T19" s="120"/>
      <c r="U19" s="14"/>
      <c r="V19" s="14"/>
      <c r="W19" s="14"/>
      <c r="X19" s="120"/>
      <c r="Y19" s="14"/>
      <c r="Z19" s="14"/>
      <c r="AA19" s="14"/>
      <c r="AB19" s="120"/>
      <c r="AC19" s="14"/>
      <c r="AD19" s="14"/>
      <c r="AE19" s="14"/>
      <c r="AF19" s="14"/>
      <c r="AG19" s="120"/>
      <c r="AH19" s="14"/>
      <c r="AI19" s="14"/>
      <c r="AJ19" s="14"/>
      <c r="AK19" s="120"/>
      <c r="AL19" s="14"/>
      <c r="AM19" s="14"/>
      <c r="AN19" s="14"/>
      <c r="AO19" s="14"/>
      <c r="AP19" s="14"/>
      <c r="AQ19" s="14"/>
      <c r="AR19" s="14"/>
      <c r="AS19" s="14"/>
      <c r="AT19" s="120"/>
      <c r="AU19" s="14"/>
      <c r="AV19" s="14"/>
      <c r="AW19" s="14"/>
      <c r="AX19" s="120"/>
      <c r="AY19" s="14"/>
      <c r="AZ19" s="14"/>
      <c r="BA19" s="14"/>
      <c r="BB19" s="16"/>
      <c r="BC19" s="175"/>
      <c r="BD19" s="194"/>
      <c r="BE19" s="197"/>
      <c r="BF19" s="201"/>
      <c r="BG19" s="202"/>
      <c r="BH19" s="187"/>
      <c r="BI19" s="187"/>
      <c r="BJ19" s="190"/>
      <c r="BK19" s="184"/>
    </row>
    <row r="20" spans="1:63" ht="12.75" customHeight="1">
      <c r="A20" s="149"/>
      <c r="B20" s="150"/>
      <c r="C20" s="14"/>
      <c r="D20" s="14"/>
      <c r="E20" s="14"/>
      <c r="F20" s="14"/>
      <c r="G20" s="120"/>
      <c r="H20" s="14"/>
      <c r="I20" s="14"/>
      <c r="J20" s="14"/>
      <c r="K20" s="120"/>
      <c r="L20" s="14"/>
      <c r="M20" s="14"/>
      <c r="N20" s="14"/>
      <c r="O20" s="14"/>
      <c r="P20" s="14"/>
      <c r="Q20" s="14"/>
      <c r="R20" s="27"/>
      <c r="S20" s="14"/>
      <c r="T20" s="121"/>
      <c r="U20" s="14"/>
      <c r="V20" s="14"/>
      <c r="W20" s="14"/>
      <c r="X20" s="120"/>
      <c r="Y20" s="14"/>
      <c r="Z20" s="14"/>
      <c r="AA20" s="14"/>
      <c r="AB20" s="120"/>
      <c r="AC20" s="14"/>
      <c r="AD20" s="14"/>
      <c r="AE20" s="14"/>
      <c r="AF20" s="14"/>
      <c r="AG20" s="120"/>
      <c r="AH20" s="14"/>
      <c r="AI20" s="14"/>
      <c r="AJ20" s="14"/>
      <c r="AK20" s="120"/>
      <c r="AL20" s="14"/>
      <c r="AM20" s="14"/>
      <c r="AN20" s="14"/>
      <c r="AO20" s="14"/>
      <c r="AP20" s="14"/>
      <c r="AQ20" s="14"/>
      <c r="AR20" s="14"/>
      <c r="AS20" s="14"/>
      <c r="AT20" s="120"/>
      <c r="AU20" s="14"/>
      <c r="AV20" s="14"/>
      <c r="AW20" s="14"/>
      <c r="AX20" s="120"/>
      <c r="AY20" s="14"/>
      <c r="AZ20" s="14"/>
      <c r="BA20" s="14"/>
      <c r="BB20" s="16"/>
      <c r="BC20" s="175"/>
      <c r="BD20" s="194"/>
      <c r="BE20" s="197"/>
      <c r="BF20" s="201"/>
      <c r="BG20" s="202"/>
      <c r="BH20" s="187"/>
      <c r="BI20" s="187"/>
      <c r="BJ20" s="190"/>
      <c r="BK20" s="184"/>
    </row>
    <row r="21" spans="1:63" ht="10.5" customHeight="1" thickBot="1">
      <c r="A21" s="151"/>
      <c r="B21" s="152"/>
      <c r="C21" s="17"/>
      <c r="D21" s="17"/>
      <c r="E21" s="17"/>
      <c r="F21" s="17"/>
      <c r="G21" s="134"/>
      <c r="H21" s="41"/>
      <c r="I21" s="17"/>
      <c r="J21" s="17"/>
      <c r="K21" s="134"/>
      <c r="L21" s="17"/>
      <c r="M21" s="17"/>
      <c r="N21" s="17"/>
      <c r="O21" s="17"/>
      <c r="P21" s="17"/>
      <c r="Q21" s="17"/>
      <c r="R21" s="17"/>
      <c r="S21" s="17"/>
      <c r="T21" s="120"/>
      <c r="U21" s="14"/>
      <c r="V21" s="17"/>
      <c r="W21" s="17"/>
      <c r="X21" s="134"/>
      <c r="Y21" s="17"/>
      <c r="Z21" s="17"/>
      <c r="AA21" s="17"/>
      <c r="AB21" s="134"/>
      <c r="AC21" s="17"/>
      <c r="AD21" s="17"/>
      <c r="AE21" s="17"/>
      <c r="AF21" s="17"/>
      <c r="AG21" s="134"/>
      <c r="AH21" s="17"/>
      <c r="AI21" s="17"/>
      <c r="AJ21" s="17"/>
      <c r="AK21" s="134"/>
      <c r="AL21" s="17"/>
      <c r="AM21" s="17"/>
      <c r="AN21" s="17"/>
      <c r="AO21" s="17"/>
      <c r="AP21" s="17"/>
      <c r="AQ21" s="17"/>
      <c r="AR21" s="17"/>
      <c r="AS21" s="17"/>
      <c r="AT21" s="134"/>
      <c r="AU21" s="17"/>
      <c r="AV21" s="17"/>
      <c r="AW21" s="17"/>
      <c r="AX21" s="134"/>
      <c r="AY21" s="17"/>
      <c r="AZ21" s="17"/>
      <c r="BA21" s="17"/>
      <c r="BB21" s="18"/>
      <c r="BC21" s="176"/>
      <c r="BD21" s="195"/>
      <c r="BE21" s="198"/>
      <c r="BF21" s="203"/>
      <c r="BG21" s="204"/>
      <c r="BH21" s="188"/>
      <c r="BI21" s="188"/>
      <c r="BJ21" s="191"/>
      <c r="BK21" s="185"/>
    </row>
    <row r="22" spans="1:63" ht="19.5" customHeight="1">
      <c r="A22" s="145">
        <v>1</v>
      </c>
      <c r="B22" s="146"/>
      <c r="C22" s="33"/>
      <c r="D22" s="33"/>
      <c r="E22" s="35"/>
      <c r="F22" s="44">
        <v>17</v>
      </c>
      <c r="G22" s="33"/>
      <c r="H22" s="42"/>
      <c r="I22" s="33"/>
      <c r="J22" s="45"/>
      <c r="K22" s="48"/>
      <c r="L22" s="35"/>
      <c r="M22" s="35"/>
      <c r="N22" s="35"/>
      <c r="O22" s="35"/>
      <c r="P22" s="28"/>
      <c r="Q22" s="28"/>
      <c r="R22" s="28"/>
      <c r="S22" s="112" t="s">
        <v>222</v>
      </c>
      <c r="T22" s="33" t="s">
        <v>42</v>
      </c>
      <c r="U22" s="33" t="s">
        <v>42</v>
      </c>
      <c r="V22" s="33"/>
      <c r="W22" s="44">
        <v>22</v>
      </c>
      <c r="X22" s="33"/>
      <c r="Y22" s="33"/>
      <c r="Z22" s="44"/>
      <c r="AA22" s="33"/>
      <c r="AB22" s="44"/>
      <c r="AC22" s="33"/>
      <c r="AD22" s="33"/>
      <c r="AE22" s="33"/>
      <c r="AF22" s="33"/>
      <c r="AG22" s="35"/>
      <c r="AH22" s="35"/>
      <c r="AI22" s="35"/>
      <c r="AJ22" s="28"/>
      <c r="AK22" s="28"/>
      <c r="AL22" s="35"/>
      <c r="AM22" s="35"/>
      <c r="AN22" s="35"/>
      <c r="AO22" s="35"/>
      <c r="AP22" s="35"/>
      <c r="AQ22" s="28"/>
      <c r="AR22" s="112" t="s">
        <v>198</v>
      </c>
      <c r="AS22" s="44" t="s">
        <v>44</v>
      </c>
      <c r="AT22" s="33" t="s">
        <v>42</v>
      </c>
      <c r="AU22" s="33" t="s">
        <v>42</v>
      </c>
      <c r="AV22" s="33" t="s">
        <v>42</v>
      </c>
      <c r="AW22" s="33" t="s">
        <v>42</v>
      </c>
      <c r="AX22" s="33" t="s">
        <v>42</v>
      </c>
      <c r="AY22" s="33" t="s">
        <v>42</v>
      </c>
      <c r="AZ22" s="33" t="s">
        <v>42</v>
      </c>
      <c r="BA22" s="33" t="s">
        <v>42</v>
      </c>
      <c r="BB22" s="49" t="s">
        <v>42</v>
      </c>
      <c r="BC22" s="32">
        <v>1</v>
      </c>
      <c r="BD22" s="33">
        <v>39</v>
      </c>
      <c r="BE22" s="33">
        <v>0</v>
      </c>
      <c r="BF22" s="172">
        <v>0</v>
      </c>
      <c r="BG22" s="173"/>
      <c r="BH22" s="33">
        <v>2</v>
      </c>
      <c r="BI22" s="33"/>
      <c r="BJ22" s="34">
        <v>11</v>
      </c>
      <c r="BK22" s="75">
        <v>52</v>
      </c>
    </row>
    <row r="23" spans="1:63" ht="18.75" customHeight="1">
      <c r="A23" s="153">
        <v>2</v>
      </c>
      <c r="B23" s="154"/>
      <c r="C23" s="40"/>
      <c r="D23" s="40"/>
      <c r="E23" s="35"/>
      <c r="F23" s="80">
        <v>17</v>
      </c>
      <c r="G23" s="40"/>
      <c r="H23" s="42"/>
      <c r="I23" s="40"/>
      <c r="J23" s="84"/>
      <c r="K23" s="35"/>
      <c r="L23" s="35"/>
      <c r="M23" s="35"/>
      <c r="N23" s="35"/>
      <c r="O23" s="35"/>
      <c r="P23" s="35"/>
      <c r="Q23" s="35"/>
      <c r="R23" s="35"/>
      <c r="S23" s="113" t="s">
        <v>222</v>
      </c>
      <c r="T23" s="40" t="s">
        <v>42</v>
      </c>
      <c r="U23" s="40" t="s">
        <v>42</v>
      </c>
      <c r="V23" s="12"/>
      <c r="W23" s="80">
        <v>16</v>
      </c>
      <c r="X23" s="40"/>
      <c r="Y23" s="40"/>
      <c r="Z23" s="80"/>
      <c r="AA23" s="40"/>
      <c r="AB23" s="80"/>
      <c r="AC23" s="40"/>
      <c r="AD23" s="40"/>
      <c r="AE23" s="40"/>
      <c r="AF23" s="40"/>
      <c r="AG23" s="35"/>
      <c r="AH23" s="35"/>
      <c r="AI23" s="35"/>
      <c r="AJ23" s="35"/>
      <c r="AK23" s="12"/>
      <c r="AL23" s="35"/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8</v>
      </c>
      <c r="AS23" s="35">
        <v>8</v>
      </c>
      <c r="AT23" s="111" t="s">
        <v>198</v>
      </c>
      <c r="AU23" s="40" t="s">
        <v>42</v>
      </c>
      <c r="AV23" s="40" t="s">
        <v>42</v>
      </c>
      <c r="AW23" s="40" t="s">
        <v>42</v>
      </c>
      <c r="AX23" s="40" t="s">
        <v>42</v>
      </c>
      <c r="AY23" s="40" t="s">
        <v>42</v>
      </c>
      <c r="AZ23" s="40" t="s">
        <v>42</v>
      </c>
      <c r="BA23" s="40" t="s">
        <v>42</v>
      </c>
      <c r="BB23" s="40" t="s">
        <v>42</v>
      </c>
      <c r="BC23" s="83">
        <v>2</v>
      </c>
      <c r="BD23" s="40">
        <v>34</v>
      </c>
      <c r="BE23" s="40">
        <v>5</v>
      </c>
      <c r="BF23" s="86">
        <v>2</v>
      </c>
      <c r="BG23" s="87"/>
      <c r="BH23" s="40">
        <v>1</v>
      </c>
      <c r="BI23" s="40"/>
      <c r="BJ23" s="86">
        <v>11</v>
      </c>
      <c r="BK23" s="88">
        <v>53</v>
      </c>
    </row>
    <row r="24" spans="1:63" ht="19.5" customHeight="1" thickBot="1">
      <c r="A24" s="143">
        <v>3</v>
      </c>
      <c r="B24" s="144"/>
      <c r="C24" s="35"/>
      <c r="D24" s="35"/>
      <c r="E24" s="35"/>
      <c r="F24" s="84">
        <v>16</v>
      </c>
      <c r="G24" s="35"/>
      <c r="H24" s="42"/>
      <c r="I24" s="89"/>
      <c r="J24" s="84"/>
      <c r="K24" s="90"/>
      <c r="L24" s="35"/>
      <c r="M24" s="35"/>
      <c r="N24" s="35"/>
      <c r="O24" s="35"/>
      <c r="P24" s="35"/>
      <c r="Q24" s="35"/>
      <c r="R24" s="40"/>
      <c r="S24" s="84" t="s">
        <v>44</v>
      </c>
      <c r="T24" s="40" t="s">
        <v>42</v>
      </c>
      <c r="U24" s="40" t="s">
        <v>42</v>
      </c>
      <c r="V24" s="35"/>
      <c r="W24" s="84">
        <v>15</v>
      </c>
      <c r="X24" s="35"/>
      <c r="Y24" s="35"/>
      <c r="Z24" s="84"/>
      <c r="AA24" s="35"/>
      <c r="AB24" s="84"/>
      <c r="AC24" s="35"/>
      <c r="AD24" s="35"/>
      <c r="AE24" s="35"/>
      <c r="AF24" s="35"/>
      <c r="AG24" s="35"/>
      <c r="AH24" s="35"/>
      <c r="AI24" s="35"/>
      <c r="AJ24" s="35"/>
      <c r="AK24" s="35">
        <v>0</v>
      </c>
      <c r="AL24" s="35">
        <v>0</v>
      </c>
      <c r="AM24" s="91">
        <v>8</v>
      </c>
      <c r="AN24" s="91">
        <v>8</v>
      </c>
      <c r="AO24" s="35">
        <v>8</v>
      </c>
      <c r="AP24" s="35">
        <v>8</v>
      </c>
      <c r="AQ24" s="35">
        <v>8</v>
      </c>
      <c r="AR24" s="35">
        <v>8</v>
      </c>
      <c r="AS24" s="84" t="s">
        <v>44</v>
      </c>
      <c r="AT24" s="40" t="s">
        <v>42</v>
      </c>
      <c r="AU24" s="40" t="s">
        <v>42</v>
      </c>
      <c r="AV24" s="40" t="s">
        <v>42</v>
      </c>
      <c r="AW24" s="40" t="s">
        <v>42</v>
      </c>
      <c r="AX24" s="40" t="s">
        <v>42</v>
      </c>
      <c r="AY24" s="40" t="s">
        <v>42</v>
      </c>
      <c r="AZ24" s="40" t="s">
        <v>42</v>
      </c>
      <c r="BA24" s="40" t="s">
        <v>42</v>
      </c>
      <c r="BB24" s="40" t="s">
        <v>42</v>
      </c>
      <c r="BC24" s="83">
        <v>3</v>
      </c>
      <c r="BD24" s="35">
        <v>31</v>
      </c>
      <c r="BE24" s="35">
        <v>2</v>
      </c>
      <c r="BF24" s="160">
        <v>6</v>
      </c>
      <c r="BG24" s="161"/>
      <c r="BH24" s="35">
        <v>2</v>
      </c>
      <c r="BI24" s="35"/>
      <c r="BJ24" s="92">
        <v>11</v>
      </c>
      <c r="BK24" s="88">
        <v>52</v>
      </c>
    </row>
    <row r="25" spans="1:63" ht="19.5" customHeight="1" thickBot="1">
      <c r="A25" s="158">
        <v>4</v>
      </c>
      <c r="B25" s="159"/>
      <c r="C25" s="74"/>
      <c r="D25" s="74"/>
      <c r="E25" s="74"/>
      <c r="F25" s="82">
        <v>12.5</v>
      </c>
      <c r="G25" s="74"/>
      <c r="H25" s="93"/>
      <c r="I25" s="94"/>
      <c r="J25" s="82"/>
      <c r="K25" s="74"/>
      <c r="L25" s="74"/>
      <c r="M25" s="74"/>
      <c r="N25" s="74"/>
      <c r="O25" s="91">
        <v>8</v>
      </c>
      <c r="P25" s="91">
        <v>8</v>
      </c>
      <c r="Q25" s="91">
        <v>8</v>
      </c>
      <c r="R25" s="91">
        <v>8</v>
      </c>
      <c r="S25" s="82" t="s">
        <v>198</v>
      </c>
      <c r="T25" s="74" t="s">
        <v>42</v>
      </c>
      <c r="U25" s="74" t="s">
        <v>42</v>
      </c>
      <c r="V25" s="91"/>
      <c r="W25" s="91">
        <v>4.5</v>
      </c>
      <c r="X25" s="91"/>
      <c r="Y25" s="91"/>
      <c r="Z25" s="91">
        <v>0</v>
      </c>
      <c r="AA25" s="91">
        <v>0</v>
      </c>
      <c r="AB25" s="74">
        <v>0</v>
      </c>
      <c r="AC25" s="74">
        <v>0</v>
      </c>
      <c r="AD25" s="74">
        <v>8</v>
      </c>
      <c r="AE25" s="74">
        <v>8</v>
      </c>
      <c r="AF25" s="91">
        <v>8</v>
      </c>
      <c r="AG25" s="91">
        <v>8</v>
      </c>
      <c r="AH25" s="91" t="s">
        <v>28</v>
      </c>
      <c r="AI25" s="91" t="s">
        <v>28</v>
      </c>
      <c r="AJ25" s="74" t="s">
        <v>28</v>
      </c>
      <c r="AK25" s="74" t="s">
        <v>28</v>
      </c>
      <c r="AL25" s="82" t="s">
        <v>198</v>
      </c>
      <c r="AM25" s="82" t="s">
        <v>44</v>
      </c>
      <c r="AN25" s="82" t="s">
        <v>178</v>
      </c>
      <c r="AO25" s="82" t="s">
        <v>178</v>
      </c>
      <c r="AP25" s="82" t="s">
        <v>178</v>
      </c>
      <c r="AQ25" s="82" t="s">
        <v>178</v>
      </c>
      <c r="AR25" s="82" t="s">
        <v>10</v>
      </c>
      <c r="AS25" s="82" t="s">
        <v>10</v>
      </c>
      <c r="AT25" s="74"/>
      <c r="AU25" s="74"/>
      <c r="AV25" s="74"/>
      <c r="AW25" s="74"/>
      <c r="AX25" s="74"/>
      <c r="AY25" s="74"/>
      <c r="AZ25" s="74"/>
      <c r="BA25" s="74"/>
      <c r="BB25" s="95"/>
      <c r="BC25" s="81">
        <v>4</v>
      </c>
      <c r="BD25" s="74">
        <v>17</v>
      </c>
      <c r="BE25" s="74">
        <v>4</v>
      </c>
      <c r="BF25" s="156">
        <v>12</v>
      </c>
      <c r="BG25" s="157"/>
      <c r="BH25" s="74">
        <v>2</v>
      </c>
      <c r="BI25" s="74">
        <v>6</v>
      </c>
      <c r="BJ25" s="96">
        <v>2</v>
      </c>
      <c r="BK25" s="97">
        <v>43</v>
      </c>
    </row>
    <row r="26" spans="1:63" ht="12.75" customHeight="1">
      <c r="B26" s="3"/>
      <c r="BB26" s="180" t="s">
        <v>23</v>
      </c>
      <c r="BC26" s="180"/>
      <c r="BD26" s="37">
        <v>121</v>
      </c>
      <c r="BE26" s="37">
        <v>11</v>
      </c>
      <c r="BF26" s="181">
        <v>20</v>
      </c>
      <c r="BG26" s="182"/>
      <c r="BH26" s="37">
        <v>7</v>
      </c>
      <c r="BI26" s="37">
        <v>6</v>
      </c>
      <c r="BJ26" s="38">
        <v>34</v>
      </c>
      <c r="BK26" s="37">
        <v>199</v>
      </c>
    </row>
    <row r="27" spans="1:63" ht="12.75" customHeight="1">
      <c r="A27" s="155" t="s">
        <v>24</v>
      </c>
      <c r="B27" s="155"/>
      <c r="C27" s="155"/>
      <c r="D27" s="155"/>
      <c r="E27" s="155"/>
      <c r="F27" s="155"/>
      <c r="G27" s="5"/>
      <c r="H27" s="155" t="s">
        <v>26</v>
      </c>
      <c r="I27" s="155"/>
      <c r="J27" s="155"/>
      <c r="K27" s="155"/>
      <c r="L27" s="155"/>
      <c r="M27" s="155"/>
      <c r="N27" s="155"/>
      <c r="O27" s="5"/>
      <c r="P27" s="155" t="s">
        <v>201</v>
      </c>
      <c r="Q27" s="155"/>
      <c r="R27" s="155"/>
      <c r="S27" s="155"/>
      <c r="T27" s="155"/>
      <c r="U27" s="155"/>
      <c r="V27" s="155"/>
      <c r="W27" s="10"/>
      <c r="X27" s="155" t="s">
        <v>202</v>
      </c>
      <c r="Y27" s="155"/>
      <c r="Z27" s="155"/>
      <c r="AA27" s="155"/>
      <c r="AB27" s="155"/>
      <c r="AC27" s="155"/>
      <c r="AD27" s="155"/>
      <c r="AE27" s="5"/>
      <c r="AF27" s="155" t="s">
        <v>203</v>
      </c>
      <c r="AG27" s="155"/>
      <c r="AH27" s="155"/>
      <c r="AI27" s="155"/>
      <c r="AJ27" s="155"/>
      <c r="AK27" s="155"/>
      <c r="AL27" s="155"/>
      <c r="AM27" s="5"/>
      <c r="AN27" s="155" t="s">
        <v>27</v>
      </c>
      <c r="AO27" s="155"/>
      <c r="AP27" s="155"/>
      <c r="AQ27" s="155"/>
      <c r="AR27" s="155"/>
      <c r="AS27" s="155"/>
      <c r="AT27" s="155"/>
      <c r="AU27" s="5"/>
      <c r="AV27" s="155" t="s">
        <v>63</v>
      </c>
      <c r="AW27" s="155"/>
      <c r="AX27" s="155"/>
      <c r="AY27" s="155"/>
      <c r="AZ27" s="155"/>
      <c r="BA27" s="155"/>
      <c r="BB27" s="155"/>
      <c r="BD27" s="155" t="s">
        <v>64</v>
      </c>
      <c r="BE27" s="155"/>
      <c r="BF27" s="155"/>
      <c r="BG27" s="155" t="s">
        <v>25</v>
      </c>
      <c r="BH27" s="155"/>
      <c r="BI27" s="155"/>
      <c r="BJ27" s="155"/>
      <c r="BK27" s="5"/>
    </row>
    <row r="28" spans="1:63" ht="12.75" customHeight="1">
      <c r="A28" s="155"/>
      <c r="B28" s="155"/>
      <c r="C28" s="155"/>
      <c r="D28" s="155"/>
      <c r="E28" s="155"/>
      <c r="F28" s="155"/>
      <c r="G28" s="5"/>
      <c r="H28" s="155"/>
      <c r="I28" s="155"/>
      <c r="J28" s="155"/>
      <c r="K28" s="155"/>
      <c r="L28" s="155"/>
      <c r="M28" s="155"/>
      <c r="N28" s="155"/>
      <c r="O28" s="5"/>
      <c r="P28" s="155"/>
      <c r="Q28" s="155"/>
      <c r="R28" s="155"/>
      <c r="S28" s="155"/>
      <c r="T28" s="155"/>
      <c r="U28" s="155"/>
      <c r="V28" s="155"/>
      <c r="W28" s="10"/>
      <c r="X28" s="155"/>
      <c r="Y28" s="155"/>
      <c r="Z28" s="155"/>
      <c r="AA28" s="155"/>
      <c r="AB28" s="155"/>
      <c r="AC28" s="155"/>
      <c r="AD28" s="155"/>
      <c r="AE28" s="5"/>
      <c r="AF28" s="155"/>
      <c r="AG28" s="155"/>
      <c r="AH28" s="155"/>
      <c r="AI28" s="155"/>
      <c r="AJ28" s="155"/>
      <c r="AK28" s="155"/>
      <c r="AL28" s="155"/>
      <c r="AM28" s="5"/>
      <c r="AN28" s="155"/>
      <c r="AO28" s="155"/>
      <c r="AP28" s="155"/>
      <c r="AQ28" s="155"/>
      <c r="AR28" s="155"/>
      <c r="AS28" s="155"/>
      <c r="AT28" s="155"/>
      <c r="AU28" s="5"/>
      <c r="AV28" s="155"/>
      <c r="AW28" s="155"/>
      <c r="AX28" s="155"/>
      <c r="AY28" s="155"/>
      <c r="AZ28" s="155"/>
      <c r="BA28" s="155"/>
      <c r="BB28" s="155"/>
      <c r="BD28" s="155"/>
      <c r="BE28" s="155"/>
      <c r="BF28" s="155"/>
      <c r="BG28" s="155"/>
      <c r="BH28" s="155"/>
      <c r="BI28" s="155"/>
      <c r="BJ28" s="155"/>
      <c r="BK28" s="5"/>
    </row>
    <row r="29" spans="1:63" ht="12.75" customHeight="1">
      <c r="A29" s="155"/>
      <c r="B29" s="155"/>
      <c r="C29" s="155"/>
      <c r="D29" s="155"/>
      <c r="E29" s="155"/>
      <c r="F29" s="155"/>
      <c r="G29" s="5"/>
      <c r="H29" s="155"/>
      <c r="I29" s="155"/>
      <c r="J29" s="155"/>
      <c r="K29" s="155"/>
      <c r="L29" s="155"/>
      <c r="M29" s="155"/>
      <c r="N29" s="155"/>
      <c r="O29" s="5"/>
      <c r="P29" s="155"/>
      <c r="Q29" s="155"/>
      <c r="R29" s="155"/>
      <c r="S29" s="155"/>
      <c r="T29" s="155"/>
      <c r="U29" s="155"/>
      <c r="V29" s="155"/>
      <c r="W29" s="10"/>
      <c r="X29" s="155"/>
      <c r="Y29" s="155"/>
      <c r="Z29" s="155"/>
      <c r="AA29" s="155"/>
      <c r="AB29" s="155"/>
      <c r="AC29" s="155"/>
      <c r="AD29" s="155"/>
      <c r="AE29" s="5"/>
      <c r="AF29" s="155"/>
      <c r="AG29" s="155"/>
      <c r="AH29" s="155"/>
      <c r="AI29" s="155"/>
      <c r="AJ29" s="155"/>
      <c r="AK29" s="155"/>
      <c r="AL29" s="155"/>
      <c r="AM29" s="5"/>
      <c r="AN29" s="155"/>
      <c r="AO29" s="155"/>
      <c r="AP29" s="155"/>
      <c r="AQ29" s="155"/>
      <c r="AR29" s="155"/>
      <c r="AS29" s="155"/>
      <c r="AT29" s="155"/>
      <c r="AU29" s="5"/>
      <c r="AV29" s="155"/>
      <c r="AW29" s="155"/>
      <c r="AX29" s="155"/>
      <c r="AY29" s="155"/>
      <c r="AZ29" s="155"/>
      <c r="BA29" s="155"/>
      <c r="BB29" s="155"/>
      <c r="BD29" s="155"/>
      <c r="BE29" s="155"/>
      <c r="BF29" s="155"/>
      <c r="BG29" s="155"/>
      <c r="BH29" s="155"/>
      <c r="BI29" s="155"/>
      <c r="BJ29" s="155"/>
      <c r="BK29" s="5"/>
    </row>
    <row r="30" spans="1:63" ht="12.75" customHeight="1">
      <c r="A30" s="155"/>
      <c r="B30" s="155"/>
      <c r="C30" s="155"/>
      <c r="D30" s="155"/>
      <c r="E30" s="155"/>
      <c r="F30" s="155"/>
      <c r="G30" s="5"/>
      <c r="H30" s="155"/>
      <c r="I30" s="155"/>
      <c r="J30" s="155"/>
      <c r="K30" s="155"/>
      <c r="L30" s="155"/>
      <c r="M30" s="155"/>
      <c r="N30" s="155"/>
      <c r="O30" s="5"/>
      <c r="P30" s="155"/>
      <c r="Q30" s="155"/>
      <c r="R30" s="155"/>
      <c r="S30" s="155"/>
      <c r="T30" s="155"/>
      <c r="U30" s="155"/>
      <c r="V30" s="155"/>
      <c r="W30" s="10"/>
      <c r="X30" s="155"/>
      <c r="Y30" s="155"/>
      <c r="Z30" s="155"/>
      <c r="AA30" s="155"/>
      <c r="AB30" s="155"/>
      <c r="AC30" s="155"/>
      <c r="AD30" s="155"/>
      <c r="AE30" s="5"/>
      <c r="AF30" s="155"/>
      <c r="AG30" s="155"/>
      <c r="AH30" s="155"/>
      <c r="AI30" s="155"/>
      <c r="AJ30" s="155"/>
      <c r="AK30" s="155"/>
      <c r="AL30" s="155"/>
      <c r="AM30" s="5"/>
      <c r="AN30" s="155"/>
      <c r="AO30" s="155"/>
      <c r="AP30" s="155"/>
      <c r="AQ30" s="155"/>
      <c r="AR30" s="155"/>
      <c r="AS30" s="155"/>
      <c r="AT30" s="155"/>
      <c r="AU30" s="5"/>
      <c r="AV30" s="155"/>
      <c r="AW30" s="155"/>
      <c r="AX30" s="155"/>
      <c r="AY30" s="155"/>
      <c r="AZ30" s="155"/>
      <c r="BA30" s="155"/>
      <c r="BB30" s="155"/>
      <c r="BD30" s="155"/>
      <c r="BE30" s="155"/>
      <c r="BF30" s="155"/>
      <c r="BG30" s="155"/>
      <c r="BH30" s="155"/>
      <c r="BI30" s="155"/>
      <c r="BJ30" s="155"/>
      <c r="BK30" s="5"/>
    </row>
    <row r="31" spans="1:63" ht="12.75" customHeight="1">
      <c r="A31" s="155"/>
      <c r="B31" s="155"/>
      <c r="C31" s="155"/>
      <c r="D31" s="155"/>
      <c r="E31" s="155"/>
      <c r="F31" s="155"/>
      <c r="G31" s="5"/>
      <c r="H31" s="155"/>
      <c r="I31" s="155"/>
      <c r="J31" s="155"/>
      <c r="K31" s="155"/>
      <c r="L31" s="155"/>
      <c r="M31" s="155"/>
      <c r="N31" s="155"/>
      <c r="O31" s="5"/>
      <c r="P31" s="155"/>
      <c r="Q31" s="155"/>
      <c r="R31" s="155"/>
      <c r="S31" s="155"/>
      <c r="T31" s="155"/>
      <c r="U31" s="155"/>
      <c r="V31" s="155"/>
      <c r="W31" s="10"/>
      <c r="X31" s="155"/>
      <c r="Y31" s="155"/>
      <c r="Z31" s="155"/>
      <c r="AA31" s="155"/>
      <c r="AB31" s="155"/>
      <c r="AC31" s="155"/>
      <c r="AD31" s="155"/>
      <c r="AE31" s="5"/>
      <c r="AF31" s="155"/>
      <c r="AG31" s="155"/>
      <c r="AH31" s="155"/>
      <c r="AI31" s="155"/>
      <c r="AJ31" s="155"/>
      <c r="AK31" s="155"/>
      <c r="AL31" s="155"/>
      <c r="AM31" s="5"/>
      <c r="AN31" s="155"/>
      <c r="AO31" s="155"/>
      <c r="AP31" s="155"/>
      <c r="AQ31" s="155"/>
      <c r="AR31" s="155"/>
      <c r="AS31" s="155"/>
      <c r="AT31" s="155"/>
      <c r="AU31" s="5"/>
      <c r="AV31" s="155"/>
      <c r="AW31" s="155"/>
      <c r="AX31" s="155"/>
      <c r="AY31" s="155"/>
      <c r="AZ31" s="155"/>
      <c r="BA31" s="155"/>
      <c r="BB31" s="155"/>
      <c r="BD31" s="155"/>
      <c r="BE31" s="155"/>
      <c r="BF31" s="155"/>
      <c r="BG31" s="155"/>
      <c r="BH31" s="155"/>
      <c r="BI31" s="155"/>
      <c r="BJ31" s="155"/>
      <c r="BK31" s="5"/>
    </row>
    <row r="32" spans="1:63" ht="13.5" customHeight="1">
      <c r="B32" s="3"/>
      <c r="C32" s="7"/>
      <c r="D32" s="7"/>
      <c r="E32" s="7"/>
      <c r="F32" s="7"/>
      <c r="G32" s="7"/>
      <c r="H32" s="7"/>
      <c r="I32" s="5"/>
      <c r="J32" s="162"/>
      <c r="K32" s="162"/>
      <c r="L32" s="162"/>
      <c r="M32" s="7"/>
      <c r="N32" s="7"/>
      <c r="O32" s="7"/>
      <c r="P32" s="7"/>
      <c r="Q32" s="8"/>
      <c r="R32" s="163">
        <v>0</v>
      </c>
      <c r="S32" s="164"/>
      <c r="T32" s="165"/>
      <c r="U32" s="7"/>
      <c r="V32" s="7"/>
      <c r="W32" s="7"/>
      <c r="X32" s="7"/>
      <c r="Y32" s="7"/>
      <c r="Z32" s="163">
        <v>8</v>
      </c>
      <c r="AA32" s="163"/>
      <c r="AB32" s="163"/>
      <c r="AC32" s="7"/>
      <c r="AD32" s="7"/>
      <c r="AE32" s="7"/>
      <c r="AF32" s="7"/>
      <c r="AG32" s="7"/>
      <c r="AH32" s="163" t="s">
        <v>28</v>
      </c>
      <c r="AI32" s="163"/>
      <c r="AJ32" s="163"/>
      <c r="AK32" s="5"/>
      <c r="AL32" s="7"/>
      <c r="AM32" s="7"/>
      <c r="AN32" s="7"/>
      <c r="AO32" s="7"/>
      <c r="AP32" s="163" t="s">
        <v>29</v>
      </c>
      <c r="AQ32" s="163"/>
      <c r="AR32" s="163"/>
      <c r="AS32" s="7"/>
      <c r="AT32" s="7"/>
      <c r="AU32" s="7"/>
      <c r="AV32" s="7"/>
      <c r="AW32" s="7"/>
      <c r="AX32" s="163" t="s">
        <v>10</v>
      </c>
      <c r="AY32" s="163"/>
      <c r="AZ32" s="163"/>
      <c r="BA32" s="7"/>
      <c r="BB32" s="7"/>
      <c r="BC32" s="7"/>
      <c r="BD32" s="4"/>
      <c r="BE32" s="179" t="s">
        <v>178</v>
      </c>
      <c r="BF32" s="179"/>
      <c r="BG32" s="4"/>
      <c r="BH32" s="179" t="s">
        <v>42</v>
      </c>
      <c r="BI32" s="179"/>
      <c r="BJ32" s="5"/>
      <c r="BK32" s="5"/>
    </row>
    <row r="33" spans="3:63" ht="0.75" hidden="1" customHeight="1">
      <c r="J33" s="162"/>
      <c r="K33" s="162"/>
      <c r="L33" s="162"/>
      <c r="O33" s="5"/>
      <c r="P33" s="5"/>
      <c r="R33" s="166"/>
      <c r="S33" s="167"/>
      <c r="T33" s="168"/>
      <c r="Z33" s="163"/>
      <c r="AA33" s="163"/>
      <c r="AB33" s="163"/>
      <c r="AH33" s="163"/>
      <c r="AI33" s="163"/>
      <c r="AJ33" s="163"/>
      <c r="AP33" s="163"/>
      <c r="AQ33" s="163"/>
      <c r="AR33" s="163"/>
      <c r="AX33" s="163"/>
      <c r="AY33" s="163"/>
      <c r="AZ33" s="163"/>
      <c r="BE33" s="179"/>
      <c r="BF33" s="179"/>
      <c r="BH33" s="179"/>
      <c r="BI33" s="179"/>
      <c r="BJ33" s="5"/>
      <c r="BK33" s="5"/>
    </row>
    <row r="34" spans="3:63" ht="12.75" customHeight="1">
      <c r="J34" s="162"/>
      <c r="K34" s="162"/>
      <c r="L34" s="162"/>
      <c r="O34" s="5"/>
      <c r="P34" s="5"/>
      <c r="R34" s="169"/>
      <c r="S34" s="170"/>
      <c r="T34" s="171"/>
      <c r="Z34" s="163"/>
      <c r="AA34" s="163"/>
      <c r="AB34" s="163"/>
      <c r="AH34" s="163"/>
      <c r="AI34" s="163"/>
      <c r="AJ34" s="163"/>
      <c r="AP34" s="163"/>
      <c r="AQ34" s="163"/>
      <c r="AR34" s="163"/>
      <c r="AX34" s="163"/>
      <c r="AY34" s="163"/>
      <c r="AZ34" s="163"/>
      <c r="BE34" s="179"/>
      <c r="BF34" s="179"/>
      <c r="BH34" s="179"/>
      <c r="BI34" s="179"/>
      <c r="BJ34" s="5"/>
      <c r="BK34" s="5"/>
    </row>
    <row r="35" spans="3:63" ht="12.75" customHeight="1">
      <c r="O35" s="5"/>
      <c r="P35" s="5"/>
      <c r="BF35" s="5"/>
      <c r="BH35" s="5"/>
      <c r="BI35" s="5"/>
      <c r="BJ35" s="5"/>
      <c r="BK35" s="5"/>
    </row>
    <row r="36" spans="3:63" ht="12.75" customHeight="1">
      <c r="O36" s="5"/>
      <c r="P36" s="5"/>
      <c r="BF36" s="5"/>
      <c r="BH36" s="5"/>
      <c r="BI36" s="5"/>
      <c r="BJ36" s="5"/>
      <c r="BK36" s="5"/>
    </row>
    <row r="37" spans="3:63" ht="12.75" customHeight="1">
      <c r="O37" s="5"/>
      <c r="P37" s="5"/>
      <c r="BF37" s="5"/>
      <c r="BH37" s="5"/>
      <c r="BI37" s="5"/>
      <c r="BJ37" s="5"/>
      <c r="BK37" s="5"/>
    </row>
    <row r="38" spans="3:63" ht="12.7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</row>
    <row r="39" spans="3:63" ht="12.75" customHeight="1">
      <c r="W39" s="5"/>
    </row>
    <row r="40" spans="3:63">
      <c r="Q40" s="5"/>
      <c r="R40" s="5"/>
      <c r="S40" s="5"/>
      <c r="T40" s="5"/>
      <c r="U40" s="5"/>
      <c r="V40" s="5"/>
    </row>
    <row r="41" spans="3:63">
      <c r="Q41" s="5"/>
      <c r="R41" s="5"/>
      <c r="S41" s="5"/>
      <c r="T41" s="5"/>
      <c r="U41" s="5"/>
      <c r="V41" s="5"/>
      <c r="W41" s="5"/>
    </row>
    <row r="42" spans="3:63">
      <c r="Q42" s="5"/>
      <c r="R42" s="5"/>
      <c r="S42" s="5"/>
      <c r="T42" s="5"/>
      <c r="U42" s="5"/>
      <c r="V42" s="5"/>
      <c r="W42" s="5"/>
    </row>
    <row r="43" spans="3:63">
      <c r="Q43" s="5"/>
      <c r="R43" s="5"/>
      <c r="S43" s="5"/>
      <c r="T43" s="5"/>
      <c r="U43" s="5"/>
      <c r="V43" s="5"/>
      <c r="W43" s="5"/>
    </row>
    <row r="44" spans="3:63">
      <c r="Q44" s="5"/>
      <c r="R44" s="5"/>
      <c r="S44" s="5"/>
      <c r="T44" s="5"/>
      <c r="U44" s="5"/>
      <c r="V44" s="5"/>
      <c r="W44" s="5"/>
    </row>
    <row r="45" spans="3:63">
      <c r="W45" s="5"/>
    </row>
  </sheetData>
  <mergeCells count="73">
    <mergeCell ref="BK12:BK21"/>
    <mergeCell ref="AB12:AB21"/>
    <mergeCell ref="AL12:AO13"/>
    <mergeCell ref="BH12:BH21"/>
    <mergeCell ref="AG12:AG21"/>
    <mergeCell ref="AH12:AJ13"/>
    <mergeCell ref="BI12:BI21"/>
    <mergeCell ref="BJ12:BJ21"/>
    <mergeCell ref="AT12:AT21"/>
    <mergeCell ref="BD12:BD21"/>
    <mergeCell ref="BE12:BE21"/>
    <mergeCell ref="BF12:BG21"/>
    <mergeCell ref="BH32:BI34"/>
    <mergeCell ref="AP32:AR34"/>
    <mergeCell ref="AX32:AZ34"/>
    <mergeCell ref="BB26:BC26"/>
    <mergeCell ref="AV27:BB31"/>
    <mergeCell ref="BF26:BG26"/>
    <mergeCell ref="BE32:BF34"/>
    <mergeCell ref="AN27:AT31"/>
    <mergeCell ref="BF24:BG24"/>
    <mergeCell ref="AU12:AW13"/>
    <mergeCell ref="AX12:AX21"/>
    <mergeCell ref="J32:L34"/>
    <mergeCell ref="R32:T34"/>
    <mergeCell ref="Z32:AB34"/>
    <mergeCell ref="AH32:AJ34"/>
    <mergeCell ref="P27:V31"/>
    <mergeCell ref="BF22:BG22"/>
    <mergeCell ref="X12:X21"/>
    <mergeCell ref="L12:O13"/>
    <mergeCell ref="BC12:BC21"/>
    <mergeCell ref="AY12:BB13"/>
    <mergeCell ref="AP12:AS13"/>
    <mergeCell ref="BD27:BF31"/>
    <mergeCell ref="X27:AD31"/>
    <mergeCell ref="AF27:AL31"/>
    <mergeCell ref="BF25:BG25"/>
    <mergeCell ref="BG27:BJ31"/>
    <mergeCell ref="A27:F31"/>
    <mergeCell ref="H27:N31"/>
    <mergeCell ref="A25:B25"/>
    <mergeCell ref="A24:B24"/>
    <mergeCell ref="C12:F13"/>
    <mergeCell ref="A22:B22"/>
    <mergeCell ref="K12:K21"/>
    <mergeCell ref="A12:B21"/>
    <mergeCell ref="G12:G21"/>
    <mergeCell ref="A23:B23"/>
    <mergeCell ref="H12:J13"/>
    <mergeCell ref="BC11:BK11"/>
    <mergeCell ref="AM7:AQ7"/>
    <mergeCell ref="BF1:BJ1"/>
    <mergeCell ref="BD1:BE1"/>
    <mergeCell ref="V1:AZ1"/>
    <mergeCell ref="Q2:BF2"/>
    <mergeCell ref="V8:AZ8"/>
    <mergeCell ref="C8:Q8"/>
    <mergeCell ref="V10:AZ10"/>
    <mergeCell ref="D6:Q7"/>
    <mergeCell ref="A11:BB11"/>
    <mergeCell ref="T12:T21"/>
    <mergeCell ref="V9:AZ9"/>
    <mergeCell ref="I5:Q5"/>
    <mergeCell ref="U4:BA5"/>
    <mergeCell ref="D3:I4"/>
    <mergeCell ref="V3:AZ3"/>
    <mergeCell ref="V6:AZ6"/>
    <mergeCell ref="P12:S13"/>
    <mergeCell ref="AC12:AF13"/>
    <mergeCell ref="AK12:AK21"/>
    <mergeCell ref="Y12:AA13"/>
    <mergeCell ref="U12:W13"/>
  </mergeCells>
  <phoneticPr fontId="3" type="noConversion"/>
  <pageMargins left="0.55118110236220474" right="0.39370078740157483" top="0.78740157480314965" bottom="0.39370078740157483" header="0.39370078740157483" footer="0.39370078740157483"/>
  <pageSetup paperSize="9" scale="85" orientation="landscape" r:id="rId1"/>
  <headerFooter alignWithMargins="0">
    <oddFooter>&amp;R219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IW110"/>
  <sheetViews>
    <sheetView tabSelected="1" topLeftCell="A61" zoomScale="80" zoomScaleNormal="80" zoomScaleSheetLayoutView="40" workbookViewId="0">
      <selection activeCell="V114" sqref="V114"/>
    </sheetView>
  </sheetViews>
  <sheetFormatPr defaultRowHeight="12"/>
  <cols>
    <col min="1" max="1" width="11.85546875" style="5" customWidth="1"/>
    <col min="2" max="2" width="68.42578125" style="5" customWidth="1"/>
    <col min="3" max="3" width="7.7109375" style="9" customWidth="1"/>
    <col min="4" max="5" width="8" style="9" customWidth="1"/>
    <col min="6" max="6" width="8.85546875" style="5" customWidth="1"/>
    <col min="7" max="12" width="8.140625" style="5" customWidth="1"/>
    <col min="13" max="15" width="8.7109375" style="5" customWidth="1"/>
    <col min="16" max="16" width="8.85546875" style="5" customWidth="1"/>
    <col min="17" max="17" width="9.42578125" style="5" customWidth="1"/>
    <col min="18" max="18" width="9.28515625" style="5" customWidth="1"/>
    <col min="19" max="19" width="9" style="5" customWidth="1"/>
    <col min="20" max="20" width="9.28515625" style="5" customWidth="1"/>
    <col min="21" max="21" width="9.42578125" style="5" customWidth="1"/>
    <col min="22" max="22" width="10" style="5" customWidth="1"/>
    <col min="23" max="24" width="9.5703125" style="5" customWidth="1"/>
    <col min="25" max="16384" width="9.140625" style="5"/>
  </cols>
  <sheetData>
    <row r="3" spans="1:24" ht="18.75">
      <c r="B3" s="64" t="s">
        <v>186</v>
      </c>
      <c r="O3" s="5">
        <v>2023</v>
      </c>
    </row>
    <row r="5" spans="1:24" ht="15" customHeight="1">
      <c r="A5" s="220" t="s">
        <v>30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</row>
    <row r="6" spans="1:24" ht="1.5" hidden="1" customHeigh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</row>
    <row r="7" spans="1:24" s="19" customFormat="1" ht="23.25" customHeight="1">
      <c r="A7" s="221" t="s">
        <v>31</v>
      </c>
      <c r="B7" s="216" t="s">
        <v>93</v>
      </c>
      <c r="C7" s="225" t="s">
        <v>53</v>
      </c>
      <c r="D7" s="231"/>
      <c r="E7" s="226"/>
      <c r="F7" s="216" t="s">
        <v>101</v>
      </c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 t="s">
        <v>76</v>
      </c>
      <c r="R7" s="216"/>
      <c r="S7" s="216"/>
      <c r="T7" s="216"/>
      <c r="U7" s="216"/>
      <c r="V7" s="216"/>
      <c r="W7" s="216"/>
      <c r="X7" s="216"/>
    </row>
    <row r="8" spans="1:24" s="19" customFormat="1" ht="28.5" customHeight="1">
      <c r="A8" s="221"/>
      <c r="B8" s="216"/>
      <c r="C8" s="227"/>
      <c r="D8" s="232"/>
      <c r="E8" s="228"/>
      <c r="F8" s="222" t="s">
        <v>34</v>
      </c>
      <c r="G8" s="216" t="s">
        <v>108</v>
      </c>
      <c r="H8" s="216"/>
      <c r="I8" s="216"/>
      <c r="J8" s="216"/>
      <c r="K8" s="216"/>
      <c r="L8" s="216"/>
      <c r="M8" s="216"/>
      <c r="N8" s="216"/>
      <c r="O8" s="222" t="s">
        <v>109</v>
      </c>
      <c r="P8" s="222" t="s">
        <v>88</v>
      </c>
      <c r="Q8" s="216"/>
      <c r="R8" s="216"/>
      <c r="S8" s="216"/>
      <c r="T8" s="216"/>
      <c r="U8" s="216"/>
      <c r="V8" s="216"/>
      <c r="W8" s="216"/>
      <c r="X8" s="216"/>
    </row>
    <row r="9" spans="1:24" s="19" customFormat="1" ht="30.75" customHeight="1">
      <c r="A9" s="221"/>
      <c r="B9" s="216"/>
      <c r="C9" s="229"/>
      <c r="D9" s="233"/>
      <c r="E9" s="230"/>
      <c r="F9" s="222"/>
      <c r="G9" s="216" t="s">
        <v>102</v>
      </c>
      <c r="H9" s="216"/>
      <c r="I9" s="216"/>
      <c r="J9" s="216"/>
      <c r="K9" s="216"/>
      <c r="L9" s="216"/>
      <c r="M9" s="217" t="s">
        <v>200</v>
      </c>
      <c r="N9" s="217" t="s">
        <v>162</v>
      </c>
      <c r="O9" s="222"/>
      <c r="P9" s="222"/>
      <c r="Q9" s="211" t="s">
        <v>32</v>
      </c>
      <c r="R9" s="211"/>
      <c r="S9" s="211" t="s">
        <v>35</v>
      </c>
      <c r="T9" s="211"/>
      <c r="U9" s="211" t="s">
        <v>33</v>
      </c>
      <c r="V9" s="211"/>
      <c r="W9" s="211" t="s">
        <v>77</v>
      </c>
      <c r="X9" s="211"/>
    </row>
    <row r="10" spans="1:24" s="19" customFormat="1" ht="23.25" customHeight="1">
      <c r="A10" s="221"/>
      <c r="B10" s="216"/>
      <c r="C10" s="222" t="s">
        <v>103</v>
      </c>
      <c r="D10" s="222" t="s">
        <v>104</v>
      </c>
      <c r="E10" s="217" t="s">
        <v>223</v>
      </c>
      <c r="F10" s="222"/>
      <c r="G10" s="222" t="s">
        <v>136</v>
      </c>
      <c r="H10" s="212"/>
      <c r="I10" s="213"/>
      <c r="J10" s="223" t="s">
        <v>220</v>
      </c>
      <c r="K10" s="224"/>
      <c r="L10" s="110"/>
      <c r="M10" s="218"/>
      <c r="N10" s="218"/>
      <c r="O10" s="222"/>
      <c r="P10" s="222"/>
      <c r="Q10" s="205" t="s">
        <v>107</v>
      </c>
      <c r="R10" s="205" t="s">
        <v>175</v>
      </c>
      <c r="S10" s="205" t="s">
        <v>179</v>
      </c>
      <c r="T10" s="205" t="s">
        <v>180</v>
      </c>
      <c r="U10" s="205" t="s">
        <v>181</v>
      </c>
      <c r="V10" s="205" t="s">
        <v>184</v>
      </c>
      <c r="W10" s="205" t="s">
        <v>182</v>
      </c>
      <c r="X10" s="205" t="s">
        <v>183</v>
      </c>
    </row>
    <row r="11" spans="1:24" s="19" customFormat="1" ht="99" customHeight="1">
      <c r="A11" s="221"/>
      <c r="B11" s="216"/>
      <c r="C11" s="222"/>
      <c r="D11" s="222"/>
      <c r="E11" s="219"/>
      <c r="F11" s="222"/>
      <c r="G11" s="222"/>
      <c r="H11" s="105" t="s">
        <v>140</v>
      </c>
      <c r="I11" s="105" t="s">
        <v>199</v>
      </c>
      <c r="J11" s="105" t="s">
        <v>140</v>
      </c>
      <c r="K11" s="105" t="s">
        <v>199</v>
      </c>
      <c r="L11" s="76" t="s">
        <v>137</v>
      </c>
      <c r="M11" s="219"/>
      <c r="N11" s="219"/>
      <c r="O11" s="222"/>
      <c r="P11" s="222"/>
      <c r="Q11" s="205"/>
      <c r="R11" s="205"/>
      <c r="S11" s="205"/>
      <c r="T11" s="205"/>
      <c r="U11" s="205"/>
      <c r="V11" s="205"/>
      <c r="W11" s="205"/>
      <c r="X11" s="205"/>
    </row>
    <row r="12" spans="1:24" s="9" customFormat="1" ht="15.75" customHeight="1">
      <c r="A12" s="46">
        <v>1</v>
      </c>
      <c r="B12" s="46">
        <v>2</v>
      </c>
      <c r="C12" s="46">
        <v>3</v>
      </c>
      <c r="D12" s="46">
        <v>4</v>
      </c>
      <c r="E12" s="46">
        <v>5</v>
      </c>
      <c r="F12" s="46">
        <v>6</v>
      </c>
      <c r="G12" s="46">
        <v>7</v>
      </c>
      <c r="H12" s="46">
        <v>8</v>
      </c>
      <c r="I12" s="46">
        <v>9</v>
      </c>
      <c r="J12" s="46">
        <v>10</v>
      </c>
      <c r="K12" s="46">
        <v>11</v>
      </c>
      <c r="L12" s="46">
        <v>12</v>
      </c>
      <c r="M12" s="46">
        <v>13</v>
      </c>
      <c r="N12" s="46">
        <v>14</v>
      </c>
      <c r="O12" s="46">
        <v>15</v>
      </c>
      <c r="P12" s="46">
        <v>16</v>
      </c>
      <c r="Q12" s="46">
        <v>17</v>
      </c>
      <c r="R12" s="46">
        <v>18</v>
      </c>
      <c r="S12" s="46">
        <v>19</v>
      </c>
      <c r="T12" s="46">
        <v>20</v>
      </c>
      <c r="U12" s="46">
        <v>21</v>
      </c>
      <c r="V12" s="46">
        <v>22</v>
      </c>
      <c r="W12" s="46">
        <v>23</v>
      </c>
      <c r="X12" s="46">
        <v>24</v>
      </c>
    </row>
    <row r="13" spans="1:24" s="9" customFormat="1" ht="20.25" customHeight="1">
      <c r="A13" s="56"/>
      <c r="B13" s="50" t="s">
        <v>92</v>
      </c>
      <c r="C13" s="77"/>
      <c r="D13" s="77"/>
      <c r="E13" s="114"/>
      <c r="F13" s="77">
        <f>F15+F31+F37+F40+F51+F94+F87</f>
        <v>5940</v>
      </c>
      <c r="G13" s="77">
        <f>G15+G31+G37+G40+G51+G94+G87</f>
        <v>4294</v>
      </c>
      <c r="H13" s="77">
        <f>H15+H31+H37+H40+H51+H94+H87</f>
        <v>1596</v>
      </c>
      <c r="I13" s="77">
        <f>I15+I31+I37+I40+I51+I94+I87</f>
        <v>2392</v>
      </c>
      <c r="J13" s="103"/>
      <c r="K13" s="103"/>
      <c r="L13" s="77">
        <f>L15+L31+L37+L40+L51+L94+L87</f>
        <v>40</v>
      </c>
      <c r="M13" s="77">
        <f>M15+M31+M37+M40+M51+M94+M87</f>
        <v>828</v>
      </c>
      <c r="N13" s="77">
        <f>N15+N31+N37+N40+N51+N94+N87</f>
        <v>136</v>
      </c>
      <c r="O13" s="77">
        <f>O15+O31+O37+O40+O51+O94+O87</f>
        <v>152</v>
      </c>
      <c r="P13" s="77">
        <v>216</v>
      </c>
      <c r="Q13" s="77">
        <v>612</v>
      </c>
      <c r="R13" s="77">
        <v>864</v>
      </c>
      <c r="S13" s="77">
        <v>612</v>
      </c>
      <c r="T13" s="77">
        <v>900</v>
      </c>
      <c r="U13" s="77">
        <v>612</v>
      </c>
      <c r="V13" s="77">
        <v>864</v>
      </c>
      <c r="W13" s="77">
        <v>612</v>
      </c>
      <c r="X13" s="77">
        <v>864</v>
      </c>
    </row>
    <row r="14" spans="1:24" s="9" customFormat="1" ht="17.25" customHeight="1">
      <c r="A14" s="56"/>
      <c r="B14" s="50" t="s">
        <v>185</v>
      </c>
      <c r="C14" s="77"/>
      <c r="D14" s="77"/>
      <c r="E14" s="114"/>
      <c r="F14" s="77"/>
      <c r="G14" s="77"/>
      <c r="H14" s="77"/>
      <c r="I14" s="77"/>
      <c r="J14" s="103"/>
      <c r="K14" s="103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4" s="20" customFormat="1" ht="15.75" customHeight="1">
      <c r="A15" s="53" t="s">
        <v>70</v>
      </c>
      <c r="B15" s="78" t="s">
        <v>65</v>
      </c>
      <c r="C15" s="77"/>
      <c r="D15" s="77"/>
      <c r="E15" s="114"/>
      <c r="F15" s="77">
        <f>SUM(F16:F30)</f>
        <v>1476</v>
      </c>
      <c r="G15" s="79">
        <f t="shared" ref="G15:N15" si="0">SUM(G16:G28)</f>
        <v>1372</v>
      </c>
      <c r="H15" s="79">
        <f t="shared" si="0"/>
        <v>550</v>
      </c>
      <c r="I15" s="79">
        <f t="shared" si="0"/>
        <v>464</v>
      </c>
      <c r="J15" s="103"/>
      <c r="K15" s="103"/>
      <c r="L15" s="79">
        <f t="shared" si="0"/>
        <v>0</v>
      </c>
      <c r="M15" s="79">
        <f t="shared" si="0"/>
        <v>0</v>
      </c>
      <c r="N15" s="79">
        <f t="shared" si="0"/>
        <v>58</v>
      </c>
      <c r="O15" s="77">
        <f>SUM(O16:O26)</f>
        <v>0</v>
      </c>
      <c r="P15" s="77"/>
      <c r="Q15" s="77"/>
      <c r="R15" s="77"/>
      <c r="S15" s="77"/>
      <c r="T15" s="77"/>
      <c r="U15" s="77"/>
      <c r="V15" s="77"/>
      <c r="W15" s="77"/>
      <c r="X15" s="77"/>
    </row>
    <row r="16" spans="1:24" s="20" customFormat="1" ht="15" customHeight="1">
      <c r="A16" s="52" t="s">
        <v>71</v>
      </c>
      <c r="B16" s="51" t="s">
        <v>74</v>
      </c>
      <c r="C16" s="57">
        <v>2</v>
      </c>
      <c r="D16" s="104"/>
      <c r="E16" s="57">
        <v>1</v>
      </c>
      <c r="F16" s="57">
        <v>72</v>
      </c>
      <c r="G16" s="57">
        <f>SUM(H16:O16)</f>
        <v>72</v>
      </c>
      <c r="H16" s="57">
        <v>24</v>
      </c>
      <c r="I16" s="57">
        <v>24</v>
      </c>
      <c r="J16" s="57">
        <v>6</v>
      </c>
      <c r="K16" s="57">
        <v>6</v>
      </c>
      <c r="L16" s="57"/>
      <c r="M16" s="57"/>
      <c r="N16" s="57">
        <v>12</v>
      </c>
      <c r="O16" s="57"/>
      <c r="P16" s="57"/>
      <c r="Q16" s="57">
        <v>34</v>
      </c>
      <c r="R16" s="58">
        <v>38</v>
      </c>
      <c r="S16" s="58"/>
      <c r="T16" s="58"/>
      <c r="U16" s="58"/>
      <c r="V16" s="58"/>
      <c r="W16" s="58"/>
      <c r="X16" s="57"/>
    </row>
    <row r="17" spans="1:24" s="20" customFormat="1" ht="17.100000000000001" customHeight="1">
      <c r="A17" s="52" t="s">
        <v>72</v>
      </c>
      <c r="B17" s="51" t="s">
        <v>75</v>
      </c>
      <c r="C17" s="63"/>
      <c r="D17" s="57">
        <v>2</v>
      </c>
      <c r="E17" s="57">
        <v>1</v>
      </c>
      <c r="F17" s="57">
        <v>108</v>
      </c>
      <c r="G17" s="57">
        <f t="shared" ref="G17:G29" si="1">SUM(H17:O17)</f>
        <v>108</v>
      </c>
      <c r="H17" s="57">
        <v>52</v>
      </c>
      <c r="I17" s="57">
        <v>40</v>
      </c>
      <c r="J17" s="57">
        <v>0</v>
      </c>
      <c r="K17" s="57">
        <v>14</v>
      </c>
      <c r="L17" s="57"/>
      <c r="M17" s="57"/>
      <c r="N17" s="57">
        <v>2</v>
      </c>
      <c r="O17" s="57"/>
      <c r="P17" s="57"/>
      <c r="Q17" s="57">
        <v>34</v>
      </c>
      <c r="R17" s="58">
        <v>74</v>
      </c>
      <c r="S17" s="58"/>
      <c r="T17" s="58"/>
      <c r="U17" s="58"/>
      <c r="V17" s="58"/>
      <c r="W17" s="58"/>
      <c r="X17" s="57"/>
    </row>
    <row r="18" spans="1:24" s="20" customFormat="1" ht="17.100000000000001" customHeight="1">
      <c r="A18" s="52" t="s">
        <v>73</v>
      </c>
      <c r="B18" s="51" t="s">
        <v>57</v>
      </c>
      <c r="C18" s="57"/>
      <c r="D18" s="57">
        <v>2</v>
      </c>
      <c r="E18" s="57">
        <v>1</v>
      </c>
      <c r="F18" s="57">
        <v>136</v>
      </c>
      <c r="G18" s="57">
        <f t="shared" si="1"/>
        <v>136</v>
      </c>
      <c r="H18" s="57">
        <v>86</v>
      </c>
      <c r="I18" s="57">
        <v>36</v>
      </c>
      <c r="J18" s="57">
        <v>0</v>
      </c>
      <c r="K18" s="57">
        <v>10</v>
      </c>
      <c r="L18" s="57"/>
      <c r="M18" s="57"/>
      <c r="N18" s="57">
        <v>4</v>
      </c>
      <c r="O18" s="57"/>
      <c r="P18" s="57"/>
      <c r="Q18" s="57">
        <v>68</v>
      </c>
      <c r="R18" s="58">
        <v>68</v>
      </c>
      <c r="S18" s="58"/>
      <c r="T18" s="58"/>
      <c r="U18" s="58"/>
      <c r="V18" s="58"/>
      <c r="W18" s="58"/>
      <c r="X18" s="57"/>
    </row>
    <row r="19" spans="1:24" s="20" customFormat="1" ht="17.100000000000001" customHeight="1">
      <c r="A19" s="52" t="s">
        <v>138</v>
      </c>
      <c r="B19" s="51" t="s">
        <v>212</v>
      </c>
      <c r="C19" s="57"/>
      <c r="D19" s="58">
        <v>2</v>
      </c>
      <c r="E19" s="58"/>
      <c r="F19" s="57">
        <v>72</v>
      </c>
      <c r="G19" s="57">
        <f t="shared" si="1"/>
        <v>72</v>
      </c>
      <c r="H19" s="57">
        <v>30</v>
      </c>
      <c r="I19" s="57">
        <v>22</v>
      </c>
      <c r="J19" s="57">
        <v>6</v>
      </c>
      <c r="K19" s="57">
        <v>12</v>
      </c>
      <c r="L19" s="57"/>
      <c r="M19" s="57"/>
      <c r="N19" s="57">
        <v>2</v>
      </c>
      <c r="O19" s="57"/>
      <c r="P19" s="57"/>
      <c r="Q19" s="57"/>
      <c r="R19" s="58">
        <v>72</v>
      </c>
      <c r="S19" s="58"/>
      <c r="T19" s="58"/>
      <c r="U19" s="58"/>
      <c r="V19" s="58"/>
      <c r="W19" s="58"/>
      <c r="X19" s="57"/>
    </row>
    <row r="20" spans="1:24" s="20" customFormat="1" ht="17.100000000000001" customHeight="1">
      <c r="A20" s="52" t="s">
        <v>190</v>
      </c>
      <c r="B20" s="51" t="s">
        <v>213</v>
      </c>
      <c r="C20" s="57"/>
      <c r="D20" s="57">
        <v>1</v>
      </c>
      <c r="E20" s="57"/>
      <c r="F20" s="57">
        <v>72</v>
      </c>
      <c r="G20" s="57">
        <f t="shared" si="1"/>
        <v>72</v>
      </c>
      <c r="H20" s="57">
        <v>34</v>
      </c>
      <c r="I20" s="57">
        <v>20</v>
      </c>
      <c r="J20" s="57">
        <v>8</v>
      </c>
      <c r="K20" s="57">
        <v>8</v>
      </c>
      <c r="L20" s="57"/>
      <c r="M20" s="57"/>
      <c r="N20" s="57">
        <v>2</v>
      </c>
      <c r="O20" s="57"/>
      <c r="P20" s="57"/>
      <c r="Q20" s="57">
        <v>72</v>
      </c>
      <c r="R20" s="58"/>
      <c r="S20" s="58"/>
      <c r="T20" s="58"/>
      <c r="U20" s="58"/>
      <c r="V20" s="58"/>
      <c r="W20" s="58"/>
      <c r="X20" s="57"/>
    </row>
    <row r="21" spans="1:24" s="20" customFormat="1" ht="17.100000000000001" customHeight="1">
      <c r="A21" s="52" t="s">
        <v>191</v>
      </c>
      <c r="B21" s="51" t="s">
        <v>56</v>
      </c>
      <c r="C21" s="57"/>
      <c r="D21" s="57">
        <v>2</v>
      </c>
      <c r="E21" s="57">
        <v>1</v>
      </c>
      <c r="F21" s="57">
        <v>72</v>
      </c>
      <c r="G21" s="57">
        <f t="shared" si="1"/>
        <v>72</v>
      </c>
      <c r="H21" s="57">
        <v>0</v>
      </c>
      <c r="I21" s="57">
        <v>50</v>
      </c>
      <c r="J21" s="57">
        <v>0</v>
      </c>
      <c r="K21" s="57">
        <v>20</v>
      </c>
      <c r="L21" s="57"/>
      <c r="M21" s="57"/>
      <c r="N21" s="57">
        <v>2</v>
      </c>
      <c r="O21" s="57"/>
      <c r="P21" s="57"/>
      <c r="Q21" s="57">
        <v>34</v>
      </c>
      <c r="R21" s="58">
        <v>38</v>
      </c>
      <c r="S21" s="58"/>
      <c r="T21" s="58"/>
      <c r="U21" s="58"/>
      <c r="V21" s="58"/>
      <c r="W21" s="58"/>
      <c r="X21" s="57"/>
    </row>
    <row r="22" spans="1:24" s="20" customFormat="1" ht="17.100000000000001" customHeight="1">
      <c r="A22" s="52" t="s">
        <v>192</v>
      </c>
      <c r="B22" s="51" t="s">
        <v>110</v>
      </c>
      <c r="C22" s="57">
        <v>2</v>
      </c>
      <c r="D22" s="58"/>
      <c r="E22" s="58">
        <v>1</v>
      </c>
      <c r="F22" s="57">
        <v>268</v>
      </c>
      <c r="G22" s="57">
        <f t="shared" si="1"/>
        <v>268</v>
      </c>
      <c r="H22" s="57">
        <v>142</v>
      </c>
      <c r="I22" s="57">
        <v>58</v>
      </c>
      <c r="J22" s="57">
        <v>0</v>
      </c>
      <c r="K22" s="57">
        <v>56</v>
      </c>
      <c r="L22" s="57"/>
      <c r="M22" s="57"/>
      <c r="N22" s="57">
        <v>12</v>
      </c>
      <c r="O22" s="57"/>
      <c r="P22" s="57"/>
      <c r="Q22" s="57">
        <v>80</v>
      </c>
      <c r="R22" s="58">
        <v>188</v>
      </c>
      <c r="S22" s="58"/>
      <c r="T22" s="58"/>
      <c r="U22" s="58"/>
      <c r="V22" s="58"/>
      <c r="W22" s="58"/>
      <c r="X22" s="57"/>
    </row>
    <row r="23" spans="1:24" s="20" customFormat="1" ht="17.100000000000001" customHeight="1">
      <c r="A23" s="52" t="s">
        <v>193</v>
      </c>
      <c r="B23" s="51" t="s">
        <v>139</v>
      </c>
      <c r="C23" s="68"/>
      <c r="D23" s="68">
        <v>2</v>
      </c>
      <c r="E23" s="68">
        <v>1</v>
      </c>
      <c r="F23" s="57">
        <v>108</v>
      </c>
      <c r="G23" s="57">
        <f t="shared" si="1"/>
        <v>108</v>
      </c>
      <c r="H23" s="68">
        <v>14</v>
      </c>
      <c r="I23" s="68">
        <v>40</v>
      </c>
      <c r="J23" s="68">
        <v>12</v>
      </c>
      <c r="K23" s="68">
        <v>40</v>
      </c>
      <c r="L23" s="68"/>
      <c r="M23" s="68"/>
      <c r="N23" s="57">
        <v>2</v>
      </c>
      <c r="O23" s="68"/>
      <c r="P23" s="57"/>
      <c r="Q23" s="57">
        <v>34</v>
      </c>
      <c r="R23" s="58">
        <v>74</v>
      </c>
      <c r="S23" s="58"/>
      <c r="T23" s="58"/>
      <c r="U23" s="58"/>
      <c r="V23" s="58"/>
      <c r="W23" s="58"/>
      <c r="X23" s="57"/>
    </row>
    <row r="24" spans="1:24" s="20" customFormat="1" ht="17.100000000000001" customHeight="1">
      <c r="A24" s="52" t="s">
        <v>194</v>
      </c>
      <c r="B24" s="51" t="s">
        <v>58</v>
      </c>
      <c r="C24" s="57"/>
      <c r="D24" s="58">
        <v>1</v>
      </c>
      <c r="E24" s="58"/>
      <c r="F24" s="57">
        <v>68</v>
      </c>
      <c r="G24" s="57">
        <f t="shared" si="1"/>
        <v>68</v>
      </c>
      <c r="H24" s="57">
        <v>20</v>
      </c>
      <c r="I24" s="57">
        <v>36</v>
      </c>
      <c r="J24" s="57">
        <v>0</v>
      </c>
      <c r="K24" s="57">
        <v>10</v>
      </c>
      <c r="L24" s="57"/>
      <c r="M24" s="57"/>
      <c r="N24" s="57">
        <v>2</v>
      </c>
      <c r="O24" s="57"/>
      <c r="P24" s="57"/>
      <c r="Q24" s="57">
        <v>68</v>
      </c>
      <c r="R24" s="58"/>
      <c r="S24" s="58"/>
      <c r="T24" s="58"/>
      <c r="U24" s="58"/>
      <c r="V24" s="58"/>
      <c r="W24" s="58"/>
      <c r="X24" s="57"/>
    </row>
    <row r="25" spans="1:24" s="20" customFormat="1" ht="17.100000000000001" customHeight="1">
      <c r="A25" s="52" t="s">
        <v>174</v>
      </c>
      <c r="B25" s="51" t="s">
        <v>55</v>
      </c>
      <c r="C25" s="57"/>
      <c r="D25" s="58">
        <v>2</v>
      </c>
      <c r="E25" s="58">
        <v>1</v>
      </c>
      <c r="F25" s="57">
        <v>72</v>
      </c>
      <c r="G25" s="57">
        <f t="shared" si="1"/>
        <v>72</v>
      </c>
      <c r="H25" s="57">
        <v>8</v>
      </c>
      <c r="I25" s="57">
        <v>42</v>
      </c>
      <c r="J25" s="57">
        <v>4</v>
      </c>
      <c r="K25" s="57">
        <v>16</v>
      </c>
      <c r="L25" s="57"/>
      <c r="M25" s="57"/>
      <c r="N25" s="57">
        <v>2</v>
      </c>
      <c r="O25" s="57"/>
      <c r="P25" s="57"/>
      <c r="Q25" s="57">
        <v>34</v>
      </c>
      <c r="R25" s="58">
        <v>38</v>
      </c>
      <c r="S25" s="58"/>
      <c r="T25" s="58"/>
      <c r="U25" s="58"/>
      <c r="V25" s="58"/>
      <c r="W25" s="58"/>
      <c r="X25" s="57"/>
    </row>
    <row r="26" spans="1:24" s="20" customFormat="1" ht="17.100000000000001" customHeight="1">
      <c r="A26" s="52" t="s">
        <v>195</v>
      </c>
      <c r="B26" s="51" t="s">
        <v>215</v>
      </c>
      <c r="C26" s="57">
        <v>2</v>
      </c>
      <c r="D26" s="58"/>
      <c r="E26" s="58">
        <v>1</v>
      </c>
      <c r="F26" s="57">
        <v>180</v>
      </c>
      <c r="G26" s="57">
        <f t="shared" si="1"/>
        <v>180</v>
      </c>
      <c r="H26" s="57">
        <v>74</v>
      </c>
      <c r="I26" s="57">
        <v>40</v>
      </c>
      <c r="J26" s="57">
        <v>36</v>
      </c>
      <c r="K26" s="57">
        <v>18</v>
      </c>
      <c r="L26" s="57"/>
      <c r="M26" s="57"/>
      <c r="N26" s="57">
        <v>12</v>
      </c>
      <c r="O26" s="57"/>
      <c r="P26" s="57"/>
      <c r="Q26" s="57">
        <v>68</v>
      </c>
      <c r="R26" s="58">
        <v>112</v>
      </c>
      <c r="S26" s="58"/>
      <c r="T26" s="58"/>
      <c r="U26" s="58"/>
      <c r="V26" s="58"/>
      <c r="W26" s="58"/>
      <c r="X26" s="57"/>
    </row>
    <row r="27" spans="1:24" s="20" customFormat="1" ht="17.100000000000001" customHeight="1">
      <c r="A27" s="52" t="s">
        <v>210</v>
      </c>
      <c r="B27" s="51" t="s">
        <v>216</v>
      </c>
      <c r="C27" s="57"/>
      <c r="D27" s="58">
        <v>2</v>
      </c>
      <c r="E27" s="58">
        <v>1</v>
      </c>
      <c r="F27" s="57">
        <v>72</v>
      </c>
      <c r="G27" s="57">
        <f t="shared" si="1"/>
        <v>72</v>
      </c>
      <c r="H27" s="57">
        <v>30</v>
      </c>
      <c r="I27" s="57">
        <v>34</v>
      </c>
      <c r="J27" s="57">
        <v>2</v>
      </c>
      <c r="K27" s="57">
        <v>4</v>
      </c>
      <c r="L27" s="57"/>
      <c r="M27" s="57"/>
      <c r="N27" s="57">
        <v>2</v>
      </c>
      <c r="O27" s="57"/>
      <c r="P27" s="57"/>
      <c r="Q27" s="57">
        <v>34</v>
      </c>
      <c r="R27" s="58">
        <v>38</v>
      </c>
      <c r="S27" s="58"/>
      <c r="T27" s="58"/>
      <c r="U27" s="58"/>
      <c r="V27" s="58"/>
      <c r="W27" s="58"/>
      <c r="X27" s="57"/>
    </row>
    <row r="28" spans="1:24" s="20" customFormat="1" ht="17.100000000000001" customHeight="1">
      <c r="A28" s="52" t="s">
        <v>211</v>
      </c>
      <c r="B28" s="51" t="s">
        <v>217</v>
      </c>
      <c r="C28" s="57"/>
      <c r="D28" s="58">
        <v>2</v>
      </c>
      <c r="E28" s="58">
        <v>1</v>
      </c>
      <c r="F28" s="57">
        <v>72</v>
      </c>
      <c r="G28" s="57">
        <f t="shared" si="1"/>
        <v>72</v>
      </c>
      <c r="H28" s="57">
        <v>36</v>
      </c>
      <c r="I28" s="57">
        <v>22</v>
      </c>
      <c r="J28" s="57">
        <v>0</v>
      </c>
      <c r="K28" s="57">
        <v>12</v>
      </c>
      <c r="L28" s="57"/>
      <c r="M28" s="57"/>
      <c r="N28" s="57">
        <v>2</v>
      </c>
      <c r="O28" s="57"/>
      <c r="P28" s="57"/>
      <c r="Q28" s="57">
        <v>36</v>
      </c>
      <c r="R28" s="58">
        <v>36</v>
      </c>
      <c r="S28" s="58"/>
      <c r="T28" s="58"/>
      <c r="U28" s="58"/>
      <c r="V28" s="58"/>
      <c r="W28" s="58"/>
      <c r="X28" s="57"/>
    </row>
    <row r="29" spans="1:24" s="20" customFormat="1" ht="17.100000000000001" customHeight="1">
      <c r="A29" s="52" t="s">
        <v>219</v>
      </c>
      <c r="B29" s="51" t="s">
        <v>218</v>
      </c>
      <c r="C29" s="57"/>
      <c r="D29" s="214">
        <v>2</v>
      </c>
      <c r="E29" s="115"/>
      <c r="F29" s="57">
        <v>72</v>
      </c>
      <c r="G29" s="57">
        <f t="shared" si="1"/>
        <v>72</v>
      </c>
      <c r="H29" s="57">
        <v>34</v>
      </c>
      <c r="I29" s="57">
        <v>22</v>
      </c>
      <c r="J29" s="57">
        <v>0</v>
      </c>
      <c r="K29" s="57">
        <v>12</v>
      </c>
      <c r="L29" s="57"/>
      <c r="M29" s="57"/>
      <c r="N29" s="57">
        <v>4</v>
      </c>
      <c r="O29" s="57"/>
      <c r="P29" s="57"/>
      <c r="Q29" s="57"/>
      <c r="R29" s="58">
        <v>72</v>
      </c>
      <c r="S29" s="58"/>
      <c r="T29" s="58"/>
      <c r="U29" s="58"/>
      <c r="V29" s="58"/>
      <c r="W29" s="58"/>
      <c r="X29" s="57"/>
    </row>
    <row r="30" spans="1:24" s="20" customFormat="1" ht="17.100000000000001" customHeight="1">
      <c r="A30" s="52" t="s">
        <v>214</v>
      </c>
      <c r="B30" s="51" t="s">
        <v>221</v>
      </c>
      <c r="C30" s="57"/>
      <c r="D30" s="215"/>
      <c r="E30" s="116"/>
      <c r="F30" s="57">
        <v>32</v>
      </c>
      <c r="G30" s="57"/>
      <c r="H30" s="57"/>
      <c r="I30" s="57"/>
      <c r="J30" s="57"/>
      <c r="K30" s="57"/>
      <c r="L30" s="57"/>
      <c r="M30" s="57"/>
      <c r="N30" s="57"/>
      <c r="O30" s="57">
        <v>32</v>
      </c>
      <c r="P30" s="57"/>
      <c r="Q30" s="57">
        <v>16</v>
      </c>
      <c r="R30" s="58">
        <v>16</v>
      </c>
      <c r="S30" s="58"/>
      <c r="T30" s="58"/>
      <c r="U30" s="58"/>
      <c r="V30" s="58"/>
      <c r="W30" s="58"/>
      <c r="X30" s="57"/>
    </row>
    <row r="31" spans="1:24" s="20" customFormat="1" ht="20.25" customHeight="1">
      <c r="A31" s="53" t="s">
        <v>111</v>
      </c>
      <c r="B31" s="53" t="s">
        <v>112</v>
      </c>
      <c r="C31" s="65"/>
      <c r="D31" s="57"/>
      <c r="E31" s="57"/>
      <c r="F31" s="77">
        <f t="shared" ref="F31:M31" si="2">SUM(F32:F36)</f>
        <v>468</v>
      </c>
      <c r="G31" s="77">
        <f t="shared" si="2"/>
        <v>432</v>
      </c>
      <c r="H31" s="77">
        <f t="shared" si="2"/>
        <v>66</v>
      </c>
      <c r="I31" s="77">
        <f t="shared" si="2"/>
        <v>374</v>
      </c>
      <c r="J31" s="103"/>
      <c r="K31" s="103"/>
      <c r="L31" s="77">
        <f t="shared" si="2"/>
        <v>0</v>
      </c>
      <c r="M31" s="77">
        <f t="shared" si="2"/>
        <v>0</v>
      </c>
      <c r="N31" s="57"/>
      <c r="O31" s="77">
        <f>SUM(O32:O36)</f>
        <v>28</v>
      </c>
      <c r="P31" s="57"/>
      <c r="Q31" s="57"/>
      <c r="R31" s="58"/>
      <c r="S31" s="58"/>
      <c r="T31" s="58"/>
      <c r="U31" s="58"/>
      <c r="V31" s="58"/>
      <c r="W31" s="58"/>
      <c r="X31" s="57"/>
    </row>
    <row r="32" spans="1:24" s="20" customFormat="1" ht="15" customHeight="1">
      <c r="A32" s="52" t="s">
        <v>113</v>
      </c>
      <c r="B32" s="52" t="s">
        <v>116</v>
      </c>
      <c r="C32" s="65"/>
      <c r="D32" s="57">
        <v>5</v>
      </c>
      <c r="E32" s="57"/>
      <c r="F32" s="57">
        <v>48</v>
      </c>
      <c r="G32" s="57">
        <v>40</v>
      </c>
      <c r="H32" s="57">
        <v>20</v>
      </c>
      <c r="I32" s="57">
        <v>20</v>
      </c>
      <c r="J32" s="57"/>
      <c r="K32" s="57"/>
      <c r="L32" s="57"/>
      <c r="M32" s="57"/>
      <c r="N32" s="57"/>
      <c r="O32" s="57">
        <v>8</v>
      </c>
      <c r="P32" s="57"/>
      <c r="Q32" s="57"/>
      <c r="R32" s="58"/>
      <c r="S32" s="57"/>
      <c r="T32" s="57"/>
      <c r="U32" s="57">
        <v>48</v>
      </c>
      <c r="V32" s="58"/>
      <c r="W32" s="58"/>
      <c r="X32" s="57"/>
    </row>
    <row r="33" spans="1:25" s="20" customFormat="1" ht="17.25" customHeight="1">
      <c r="A33" s="52" t="s">
        <v>114</v>
      </c>
      <c r="B33" s="52" t="s">
        <v>57</v>
      </c>
      <c r="C33" s="65"/>
      <c r="D33" s="57">
        <v>4</v>
      </c>
      <c r="E33" s="57"/>
      <c r="F33" s="57">
        <v>48</v>
      </c>
      <c r="G33" s="57">
        <v>32</v>
      </c>
      <c r="H33" s="57">
        <v>24</v>
      </c>
      <c r="I33" s="57">
        <v>16</v>
      </c>
      <c r="J33" s="57"/>
      <c r="K33" s="57"/>
      <c r="L33" s="57"/>
      <c r="M33" s="57"/>
      <c r="N33" s="57"/>
      <c r="O33" s="57">
        <v>8</v>
      </c>
      <c r="P33" s="57"/>
      <c r="Q33" s="57"/>
      <c r="R33" s="58"/>
      <c r="S33" s="57"/>
      <c r="T33" s="57">
        <v>48</v>
      </c>
      <c r="U33" s="57"/>
      <c r="V33" s="58"/>
      <c r="W33" s="58"/>
      <c r="X33" s="57"/>
    </row>
    <row r="34" spans="1:25" s="20" customFormat="1" ht="16.5" customHeight="1">
      <c r="A34" s="52" t="s">
        <v>115</v>
      </c>
      <c r="B34" s="52" t="s">
        <v>89</v>
      </c>
      <c r="C34" s="65"/>
      <c r="D34" s="59">
        <v>7</v>
      </c>
      <c r="E34" s="59" t="s">
        <v>224</v>
      </c>
      <c r="F34" s="57">
        <v>172</v>
      </c>
      <c r="G34" s="57">
        <v>168</v>
      </c>
      <c r="H34" s="57">
        <v>2</v>
      </c>
      <c r="I34" s="57">
        <v>166</v>
      </c>
      <c r="J34" s="57"/>
      <c r="K34" s="57"/>
      <c r="L34" s="57"/>
      <c r="M34" s="57"/>
      <c r="N34" s="57"/>
      <c r="O34" s="57">
        <v>4</v>
      </c>
      <c r="P34" s="57"/>
      <c r="Q34" s="57"/>
      <c r="R34" s="58"/>
      <c r="S34" s="57">
        <v>34</v>
      </c>
      <c r="T34" s="57">
        <v>30</v>
      </c>
      <c r="U34" s="57">
        <v>38</v>
      </c>
      <c r="V34" s="57">
        <v>36</v>
      </c>
      <c r="W34" s="57">
        <v>34</v>
      </c>
      <c r="X34" s="57"/>
    </row>
    <row r="35" spans="1:25" s="20" customFormat="1" ht="16.5" customHeight="1">
      <c r="A35" s="52" t="s">
        <v>117</v>
      </c>
      <c r="B35" s="52" t="s">
        <v>204</v>
      </c>
      <c r="C35" s="65"/>
      <c r="D35" s="59">
        <v>7</v>
      </c>
      <c r="E35" s="59" t="s">
        <v>224</v>
      </c>
      <c r="F35" s="57">
        <v>160</v>
      </c>
      <c r="G35" s="57">
        <v>160</v>
      </c>
      <c r="H35" s="57">
        <v>6</v>
      </c>
      <c r="I35" s="57">
        <v>154</v>
      </c>
      <c r="J35" s="57"/>
      <c r="K35" s="57"/>
      <c r="L35" s="57"/>
      <c r="M35" s="57"/>
      <c r="N35" s="57"/>
      <c r="O35" s="57">
        <v>0</v>
      </c>
      <c r="P35" s="57"/>
      <c r="Q35" s="57"/>
      <c r="R35" s="58"/>
      <c r="S35" s="57">
        <v>34</v>
      </c>
      <c r="T35" s="57">
        <v>32</v>
      </c>
      <c r="U35" s="57">
        <v>36</v>
      </c>
      <c r="V35" s="57">
        <v>34</v>
      </c>
      <c r="W35" s="57">
        <v>24</v>
      </c>
      <c r="X35" s="57"/>
    </row>
    <row r="36" spans="1:25" s="20" customFormat="1" ht="16.5" customHeight="1">
      <c r="A36" s="52" t="s">
        <v>118</v>
      </c>
      <c r="B36" s="52" t="s">
        <v>119</v>
      </c>
      <c r="C36" s="65"/>
      <c r="D36" s="57">
        <v>4</v>
      </c>
      <c r="E36" s="57"/>
      <c r="F36" s="57">
        <v>40</v>
      </c>
      <c r="G36" s="57">
        <v>32</v>
      </c>
      <c r="H36" s="57">
        <v>14</v>
      </c>
      <c r="I36" s="57">
        <v>18</v>
      </c>
      <c r="J36" s="57"/>
      <c r="K36" s="57"/>
      <c r="L36" s="57"/>
      <c r="M36" s="57"/>
      <c r="N36" s="57"/>
      <c r="O36" s="57">
        <v>8</v>
      </c>
      <c r="P36" s="57"/>
      <c r="Q36" s="57"/>
      <c r="R36" s="58"/>
      <c r="S36" s="57"/>
      <c r="T36" s="57">
        <v>40</v>
      </c>
      <c r="U36" s="57"/>
      <c r="V36" s="58"/>
      <c r="W36" s="58"/>
      <c r="X36" s="57"/>
    </row>
    <row r="37" spans="1:25" s="20" customFormat="1" ht="16.5" customHeight="1">
      <c r="A37" s="53" t="s">
        <v>120</v>
      </c>
      <c r="B37" s="53" t="s">
        <v>123</v>
      </c>
      <c r="C37" s="65"/>
      <c r="D37" s="57"/>
      <c r="E37" s="57"/>
      <c r="F37" s="109">
        <f t="shared" ref="F37:M37" si="3">SUM(F38:F39)</f>
        <v>144</v>
      </c>
      <c r="G37" s="109">
        <f t="shared" si="3"/>
        <v>136</v>
      </c>
      <c r="H37" s="109">
        <f t="shared" si="3"/>
        <v>74</v>
      </c>
      <c r="I37" s="109">
        <f t="shared" si="3"/>
        <v>62</v>
      </c>
      <c r="J37" s="109"/>
      <c r="K37" s="109"/>
      <c r="L37" s="109">
        <f t="shared" si="3"/>
        <v>0</v>
      </c>
      <c r="M37" s="109">
        <f t="shared" si="3"/>
        <v>0</v>
      </c>
      <c r="N37" s="57"/>
      <c r="O37" s="77">
        <f>SUM(O38:O39)</f>
        <v>8</v>
      </c>
      <c r="P37" s="57"/>
      <c r="Q37" s="57"/>
      <c r="R37" s="58"/>
      <c r="S37" s="58"/>
      <c r="T37" s="58"/>
      <c r="U37" s="58"/>
      <c r="V37" s="58"/>
      <c r="W37" s="58"/>
      <c r="X37" s="57"/>
    </row>
    <row r="38" spans="1:25" s="20" customFormat="1" ht="16.5" customHeight="1">
      <c r="A38" s="52" t="s">
        <v>121</v>
      </c>
      <c r="B38" s="52" t="s">
        <v>110</v>
      </c>
      <c r="C38" s="65"/>
      <c r="D38" s="57">
        <v>4</v>
      </c>
      <c r="E38" s="57">
        <v>3</v>
      </c>
      <c r="F38" s="57">
        <v>84</v>
      </c>
      <c r="G38" s="57">
        <v>80</v>
      </c>
      <c r="H38" s="57">
        <v>44</v>
      </c>
      <c r="I38" s="57">
        <v>36</v>
      </c>
      <c r="J38" s="57"/>
      <c r="K38" s="57"/>
      <c r="L38" s="57"/>
      <c r="M38" s="57"/>
      <c r="N38" s="57"/>
      <c r="O38" s="57">
        <v>4</v>
      </c>
      <c r="P38" s="57"/>
      <c r="Q38" s="57"/>
      <c r="R38" s="58"/>
      <c r="S38" s="58">
        <v>40</v>
      </c>
      <c r="T38" s="58">
        <v>44</v>
      </c>
      <c r="U38" s="58"/>
      <c r="V38" s="58"/>
      <c r="W38" s="58"/>
      <c r="X38" s="57"/>
    </row>
    <row r="39" spans="1:25" s="20" customFormat="1" ht="16.5" customHeight="1">
      <c r="A39" s="52" t="s">
        <v>122</v>
      </c>
      <c r="B39" s="52" t="s">
        <v>139</v>
      </c>
      <c r="C39" s="65"/>
      <c r="D39" s="57">
        <v>3</v>
      </c>
      <c r="E39" s="57"/>
      <c r="F39" s="57">
        <v>60</v>
      </c>
      <c r="G39" s="57">
        <v>56</v>
      </c>
      <c r="H39" s="57">
        <v>30</v>
      </c>
      <c r="I39" s="57">
        <v>26</v>
      </c>
      <c r="J39" s="57"/>
      <c r="K39" s="57"/>
      <c r="L39" s="57"/>
      <c r="M39" s="57"/>
      <c r="N39" s="57"/>
      <c r="O39" s="57">
        <v>4</v>
      </c>
      <c r="P39" s="57"/>
      <c r="Q39" s="57"/>
      <c r="R39" s="58"/>
      <c r="S39" s="58">
        <v>60</v>
      </c>
      <c r="T39" s="58"/>
      <c r="U39" s="58"/>
      <c r="V39" s="58"/>
      <c r="W39" s="58"/>
      <c r="X39" s="57"/>
    </row>
    <row r="40" spans="1:25" s="43" customFormat="1" ht="17.100000000000001" customHeight="1">
      <c r="A40" s="53" t="s">
        <v>36</v>
      </c>
      <c r="B40" s="53" t="s">
        <v>66</v>
      </c>
      <c r="C40" s="109"/>
      <c r="D40" s="109"/>
      <c r="E40" s="114"/>
      <c r="F40" s="109">
        <f t="shared" ref="F40:M40" si="4">SUM(F41:F50)</f>
        <v>612</v>
      </c>
      <c r="G40" s="109">
        <f t="shared" si="4"/>
        <v>556</v>
      </c>
      <c r="H40" s="109">
        <f t="shared" si="4"/>
        <v>246</v>
      </c>
      <c r="I40" s="109">
        <f t="shared" si="4"/>
        <v>304</v>
      </c>
      <c r="J40" s="109"/>
      <c r="K40" s="109"/>
      <c r="L40" s="109">
        <f t="shared" si="4"/>
        <v>0</v>
      </c>
      <c r="M40" s="109">
        <f t="shared" si="4"/>
        <v>0</v>
      </c>
      <c r="N40" s="109"/>
      <c r="O40" s="77">
        <f>SUM(O41:O50)</f>
        <v>56</v>
      </c>
      <c r="P40" s="77"/>
      <c r="Q40" s="77"/>
      <c r="R40" s="77"/>
      <c r="S40" s="77"/>
      <c r="T40" s="77"/>
      <c r="U40" s="77"/>
      <c r="V40" s="77"/>
      <c r="W40" s="77"/>
      <c r="X40" s="77"/>
    </row>
    <row r="41" spans="1:25" s="21" customFormat="1" ht="18.75" customHeight="1">
      <c r="A41" s="52" t="s">
        <v>45</v>
      </c>
      <c r="B41" s="52" t="s">
        <v>142</v>
      </c>
      <c r="C41" s="57"/>
      <c r="D41" s="57">
        <v>4</v>
      </c>
      <c r="E41" s="57"/>
      <c r="F41" s="62">
        <v>82</v>
      </c>
      <c r="G41" s="62">
        <v>64</v>
      </c>
      <c r="H41" s="62">
        <v>4</v>
      </c>
      <c r="I41" s="62">
        <v>60</v>
      </c>
      <c r="J41" s="62"/>
      <c r="K41" s="62"/>
      <c r="L41" s="62"/>
      <c r="M41" s="67"/>
      <c r="N41" s="57"/>
      <c r="O41" s="62">
        <v>18</v>
      </c>
      <c r="P41" s="57"/>
      <c r="Q41" s="60"/>
      <c r="R41" s="60"/>
      <c r="S41" s="60"/>
      <c r="T41" s="60">
        <v>82</v>
      </c>
      <c r="U41" s="60"/>
      <c r="V41" s="60"/>
      <c r="W41" s="60"/>
      <c r="X41" s="60"/>
    </row>
    <row r="42" spans="1:25" s="22" customFormat="1" ht="18.75" customHeight="1">
      <c r="A42" s="52" t="s">
        <v>46</v>
      </c>
      <c r="B42" s="52" t="s">
        <v>143</v>
      </c>
      <c r="C42" s="57">
        <v>4</v>
      </c>
      <c r="D42" s="57"/>
      <c r="E42" s="57">
        <v>3</v>
      </c>
      <c r="F42" s="62">
        <v>110</v>
      </c>
      <c r="G42" s="62">
        <v>100</v>
      </c>
      <c r="H42" s="62">
        <v>34</v>
      </c>
      <c r="I42" s="62">
        <v>60</v>
      </c>
      <c r="J42" s="62"/>
      <c r="K42" s="62"/>
      <c r="L42" s="62"/>
      <c r="M42" s="67"/>
      <c r="N42" s="57">
        <v>6</v>
      </c>
      <c r="O42" s="62">
        <v>10</v>
      </c>
      <c r="P42" s="57"/>
      <c r="Q42" s="60"/>
      <c r="R42" s="60"/>
      <c r="S42" s="60">
        <v>56</v>
      </c>
      <c r="T42" s="60">
        <v>54</v>
      </c>
      <c r="U42" s="60"/>
      <c r="V42" s="60"/>
      <c r="W42" s="60"/>
      <c r="X42" s="60"/>
      <c r="Y42" s="36"/>
    </row>
    <row r="43" spans="1:25" s="22" customFormat="1" ht="17.100000000000001" customHeight="1">
      <c r="A43" s="52" t="s">
        <v>47</v>
      </c>
      <c r="B43" s="52" t="s">
        <v>144</v>
      </c>
      <c r="C43" s="57"/>
      <c r="D43" s="57" t="s">
        <v>196</v>
      </c>
      <c r="E43" s="57"/>
      <c r="F43" s="62">
        <v>42</v>
      </c>
      <c r="G43" s="62">
        <v>36</v>
      </c>
      <c r="H43" s="62">
        <v>18</v>
      </c>
      <c r="I43" s="62">
        <v>18</v>
      </c>
      <c r="J43" s="62"/>
      <c r="K43" s="62"/>
      <c r="L43" s="62"/>
      <c r="M43" s="67"/>
      <c r="N43" s="57"/>
      <c r="O43" s="62">
        <v>6</v>
      </c>
      <c r="P43" s="57"/>
      <c r="Q43" s="60"/>
      <c r="R43" s="60"/>
      <c r="S43" s="60">
        <v>42</v>
      </c>
      <c r="T43" s="60"/>
      <c r="U43" s="60"/>
      <c r="V43" s="60"/>
      <c r="W43" s="60"/>
      <c r="X43" s="60"/>
    </row>
    <row r="44" spans="1:25" s="22" customFormat="1" ht="15.75">
      <c r="A44" s="52" t="s">
        <v>48</v>
      </c>
      <c r="B44" s="52" t="s">
        <v>145</v>
      </c>
      <c r="C44" s="57"/>
      <c r="D44" s="57">
        <v>4</v>
      </c>
      <c r="E44" s="57"/>
      <c r="F44" s="62">
        <v>54</v>
      </c>
      <c r="G44" s="62">
        <v>50</v>
      </c>
      <c r="H44" s="62">
        <v>40</v>
      </c>
      <c r="I44" s="62">
        <v>10</v>
      </c>
      <c r="J44" s="62"/>
      <c r="K44" s="62"/>
      <c r="L44" s="62"/>
      <c r="M44" s="67"/>
      <c r="N44" s="57"/>
      <c r="O44" s="62">
        <v>4</v>
      </c>
      <c r="P44" s="57"/>
      <c r="Q44" s="58"/>
      <c r="R44" s="58"/>
      <c r="S44" s="58"/>
      <c r="T44" s="57">
        <v>54</v>
      </c>
      <c r="U44" s="58"/>
      <c r="V44" s="58"/>
      <c r="W44" s="58"/>
      <c r="X44" s="58"/>
    </row>
    <row r="45" spans="1:25" s="22" customFormat="1" ht="17.100000000000001" customHeight="1">
      <c r="A45" s="52" t="s">
        <v>49</v>
      </c>
      <c r="B45" s="52" t="s">
        <v>146</v>
      </c>
      <c r="C45" s="57"/>
      <c r="D45" s="57" t="s">
        <v>196</v>
      </c>
      <c r="E45" s="57"/>
      <c r="F45" s="62">
        <v>52</v>
      </c>
      <c r="G45" s="62">
        <v>48</v>
      </c>
      <c r="H45" s="62">
        <v>24</v>
      </c>
      <c r="I45" s="62">
        <v>24</v>
      </c>
      <c r="J45" s="62"/>
      <c r="K45" s="62"/>
      <c r="L45" s="62"/>
      <c r="M45" s="67"/>
      <c r="N45" s="57"/>
      <c r="O45" s="62">
        <v>4</v>
      </c>
      <c r="P45" s="57"/>
      <c r="Q45" s="58"/>
      <c r="R45" s="58"/>
      <c r="S45" s="58">
        <v>52</v>
      </c>
      <c r="T45" s="58"/>
      <c r="U45" s="58"/>
      <c r="V45" s="58"/>
      <c r="W45" s="58"/>
      <c r="X45" s="58"/>
    </row>
    <row r="46" spans="1:25" s="22" customFormat="1" ht="15.75" customHeight="1">
      <c r="A46" s="52" t="s">
        <v>62</v>
      </c>
      <c r="B46" s="52" t="s">
        <v>147</v>
      </c>
      <c r="C46" s="57"/>
      <c r="D46" s="57">
        <v>5</v>
      </c>
      <c r="E46" s="57"/>
      <c r="F46" s="62">
        <v>36</v>
      </c>
      <c r="G46" s="62">
        <v>32</v>
      </c>
      <c r="H46" s="62">
        <v>16</v>
      </c>
      <c r="I46" s="62">
        <v>16</v>
      </c>
      <c r="J46" s="62"/>
      <c r="K46" s="62"/>
      <c r="L46" s="62"/>
      <c r="M46" s="67"/>
      <c r="N46" s="57"/>
      <c r="O46" s="62">
        <v>4</v>
      </c>
      <c r="P46" s="57"/>
      <c r="Q46" s="58"/>
      <c r="R46" s="58"/>
      <c r="S46" s="58"/>
      <c r="T46" s="58"/>
      <c r="U46" s="58">
        <v>36</v>
      </c>
      <c r="V46" s="58"/>
      <c r="W46" s="58"/>
      <c r="X46" s="58"/>
    </row>
    <row r="47" spans="1:25" s="22" customFormat="1" ht="17.100000000000001" customHeight="1">
      <c r="A47" s="52" t="s">
        <v>78</v>
      </c>
      <c r="B47" s="52" t="s">
        <v>148</v>
      </c>
      <c r="C47" s="57"/>
      <c r="D47" s="57">
        <v>6</v>
      </c>
      <c r="E47" s="57"/>
      <c r="F47" s="62">
        <v>36</v>
      </c>
      <c r="G47" s="62">
        <v>32</v>
      </c>
      <c r="H47" s="62">
        <v>16</v>
      </c>
      <c r="I47" s="62">
        <v>16</v>
      </c>
      <c r="J47" s="62"/>
      <c r="K47" s="62"/>
      <c r="L47" s="62"/>
      <c r="M47" s="67"/>
      <c r="N47" s="57"/>
      <c r="O47" s="62">
        <v>4</v>
      </c>
      <c r="P47" s="57"/>
      <c r="Q47" s="58"/>
      <c r="R47" s="58"/>
      <c r="S47" s="58"/>
      <c r="T47" s="58"/>
      <c r="U47" s="58"/>
      <c r="V47" s="58">
        <v>36</v>
      </c>
      <c r="W47" s="58"/>
      <c r="X47" s="58"/>
    </row>
    <row r="48" spans="1:25" s="22" customFormat="1" ht="17.100000000000001" customHeight="1">
      <c r="A48" s="52" t="s">
        <v>79</v>
      </c>
      <c r="B48" s="52" t="s">
        <v>149</v>
      </c>
      <c r="C48" s="57"/>
      <c r="D48" s="57">
        <v>4</v>
      </c>
      <c r="E48" s="57"/>
      <c r="F48" s="62">
        <v>72</v>
      </c>
      <c r="G48" s="62">
        <v>72</v>
      </c>
      <c r="H48" s="62">
        <v>36</v>
      </c>
      <c r="I48" s="62">
        <v>36</v>
      </c>
      <c r="J48" s="62"/>
      <c r="K48" s="62"/>
      <c r="L48" s="62"/>
      <c r="M48" s="67"/>
      <c r="N48" s="57"/>
      <c r="O48" s="62"/>
      <c r="P48" s="57"/>
      <c r="Q48" s="58"/>
      <c r="R48" s="58"/>
      <c r="S48" s="58"/>
      <c r="T48" s="58">
        <v>72</v>
      </c>
      <c r="U48" s="58"/>
      <c r="V48" s="58"/>
      <c r="W48" s="58"/>
      <c r="X48" s="58"/>
    </row>
    <row r="49" spans="1:24" s="22" customFormat="1" ht="18" customHeight="1">
      <c r="A49" s="52" t="s">
        <v>90</v>
      </c>
      <c r="B49" s="52" t="s">
        <v>163</v>
      </c>
      <c r="C49" s="57"/>
      <c r="D49" s="57">
        <v>5</v>
      </c>
      <c r="E49" s="57"/>
      <c r="F49" s="62">
        <v>60</v>
      </c>
      <c r="G49" s="62">
        <v>54</v>
      </c>
      <c r="H49" s="62">
        <v>24</v>
      </c>
      <c r="I49" s="62">
        <v>30</v>
      </c>
      <c r="J49" s="62"/>
      <c r="K49" s="62"/>
      <c r="L49" s="62"/>
      <c r="M49" s="67"/>
      <c r="N49" s="57"/>
      <c r="O49" s="62">
        <v>6</v>
      </c>
      <c r="P49" s="57"/>
      <c r="Q49" s="57"/>
      <c r="R49" s="57"/>
      <c r="S49" s="57"/>
      <c r="T49" s="57"/>
      <c r="U49" s="57">
        <v>60</v>
      </c>
      <c r="V49" s="57"/>
      <c r="W49" s="57"/>
      <c r="X49" s="57"/>
    </row>
    <row r="50" spans="1:24" s="22" customFormat="1" ht="18" customHeight="1">
      <c r="A50" s="52" t="s">
        <v>91</v>
      </c>
      <c r="B50" s="52" t="s">
        <v>128</v>
      </c>
      <c r="C50" s="57"/>
      <c r="D50" s="57">
        <v>6</v>
      </c>
      <c r="E50" s="57"/>
      <c r="F50" s="62">
        <v>68</v>
      </c>
      <c r="G50" s="62">
        <v>68</v>
      </c>
      <c r="H50" s="62">
        <v>34</v>
      </c>
      <c r="I50" s="62">
        <v>34</v>
      </c>
      <c r="J50" s="62"/>
      <c r="K50" s="62"/>
      <c r="L50" s="62"/>
      <c r="M50" s="67"/>
      <c r="N50" s="57"/>
      <c r="O50" s="62"/>
      <c r="P50" s="57"/>
      <c r="Q50" s="57"/>
      <c r="R50" s="57"/>
      <c r="S50" s="57"/>
      <c r="T50" s="57"/>
      <c r="U50" s="57"/>
      <c r="V50" s="57">
        <v>68</v>
      </c>
      <c r="W50" s="57"/>
      <c r="X50" s="57"/>
    </row>
    <row r="51" spans="1:24" s="21" customFormat="1" ht="16.5" customHeight="1">
      <c r="A51" s="53" t="s">
        <v>59</v>
      </c>
      <c r="B51" s="53" t="s">
        <v>67</v>
      </c>
      <c r="C51" s="109"/>
      <c r="D51" s="109"/>
      <c r="E51" s="114"/>
      <c r="F51" s="109">
        <f>F53+F70+F74+F80+F93</f>
        <v>1728</v>
      </c>
      <c r="G51" s="109">
        <f t="shared" ref="G51:O51" si="5">G53+G70+G74+G80+G93</f>
        <v>984</v>
      </c>
      <c r="H51" s="109">
        <f t="shared" si="5"/>
        <v>326</v>
      </c>
      <c r="I51" s="109">
        <f t="shared" si="5"/>
        <v>612</v>
      </c>
      <c r="J51" s="109"/>
      <c r="K51" s="109"/>
      <c r="L51" s="109">
        <f t="shared" si="5"/>
        <v>40</v>
      </c>
      <c r="M51" s="109">
        <f t="shared" si="5"/>
        <v>468</v>
      </c>
      <c r="N51" s="109">
        <f t="shared" si="5"/>
        <v>66</v>
      </c>
      <c r="O51" s="77">
        <f t="shared" si="5"/>
        <v>10</v>
      </c>
      <c r="P51" s="77"/>
      <c r="Q51" s="77"/>
      <c r="R51" s="77"/>
      <c r="S51" s="77"/>
      <c r="T51" s="77"/>
      <c r="U51" s="77"/>
      <c r="V51" s="77"/>
      <c r="W51" s="77"/>
      <c r="X51" s="77"/>
    </row>
    <row r="52" spans="1:24" s="21" customFormat="1" ht="16.5" customHeight="1">
      <c r="A52" s="53"/>
      <c r="B52" s="53" t="s">
        <v>197</v>
      </c>
      <c r="C52" s="109"/>
      <c r="D52" s="109"/>
      <c r="E52" s="114"/>
      <c r="F52" s="109">
        <f>F54+F75+F81</f>
        <v>1296</v>
      </c>
      <c r="G52" s="109">
        <f t="shared" ref="G52:O52" si="6">G54+G75+G81</f>
        <v>654</v>
      </c>
      <c r="H52" s="109">
        <f t="shared" si="6"/>
        <v>282</v>
      </c>
      <c r="I52" s="109">
        <f t="shared" si="6"/>
        <v>468</v>
      </c>
      <c r="J52" s="109"/>
      <c r="K52" s="109"/>
      <c r="L52" s="109">
        <f t="shared" si="6"/>
        <v>0</v>
      </c>
      <c r="M52" s="109">
        <f t="shared" si="6"/>
        <v>360</v>
      </c>
      <c r="N52" s="109">
        <f t="shared" si="6"/>
        <v>6</v>
      </c>
      <c r="O52" s="85">
        <f t="shared" si="6"/>
        <v>50</v>
      </c>
      <c r="P52" s="85"/>
      <c r="Q52" s="85"/>
      <c r="R52" s="85"/>
      <c r="S52" s="85"/>
      <c r="T52" s="85"/>
      <c r="U52" s="85"/>
      <c r="V52" s="85"/>
      <c r="W52" s="85"/>
      <c r="X52" s="85"/>
    </row>
    <row r="53" spans="1:24" s="22" customFormat="1" ht="30.75" customHeight="1">
      <c r="A53" s="53" t="s">
        <v>50</v>
      </c>
      <c r="B53" s="70" t="s">
        <v>150</v>
      </c>
      <c r="C53" s="109"/>
      <c r="D53" s="109"/>
      <c r="E53" s="114"/>
      <c r="F53" s="109">
        <f>F55+F57+F59+F61+F63+F69+F67</f>
        <v>980</v>
      </c>
      <c r="G53" s="109">
        <f t="shared" ref="G53:O53" si="7">G55+G57+G58+G59+G61+G63+G69</f>
        <v>738</v>
      </c>
      <c r="H53" s="109">
        <f t="shared" si="7"/>
        <v>242</v>
      </c>
      <c r="I53" s="109">
        <f t="shared" si="7"/>
        <v>466</v>
      </c>
      <c r="J53" s="109"/>
      <c r="K53" s="109"/>
      <c r="L53" s="109">
        <f t="shared" si="7"/>
        <v>30</v>
      </c>
      <c r="M53" s="109">
        <f t="shared" si="7"/>
        <v>0</v>
      </c>
      <c r="N53" s="109">
        <f t="shared" si="7"/>
        <v>42</v>
      </c>
      <c r="O53" s="98">
        <f t="shared" si="7"/>
        <v>0</v>
      </c>
      <c r="P53" s="77"/>
      <c r="Q53" s="77"/>
      <c r="R53" s="77"/>
      <c r="S53" s="77"/>
      <c r="T53" s="77"/>
      <c r="U53" s="77"/>
      <c r="V53" s="77"/>
      <c r="W53" s="77"/>
      <c r="X53" s="77"/>
    </row>
    <row r="54" spans="1:24" s="22" customFormat="1" ht="17.25" customHeight="1">
      <c r="A54" s="53"/>
      <c r="B54" s="70" t="s">
        <v>197</v>
      </c>
      <c r="C54" s="109"/>
      <c r="D54" s="109"/>
      <c r="E54" s="114"/>
      <c r="F54" s="109">
        <f>F56+F60+F62+F64+F65+F58+F68+F66</f>
        <v>1120</v>
      </c>
      <c r="G54" s="109">
        <f t="shared" ref="G54:O54" si="8">G56+G60+G62+G64+G66+G67</f>
        <v>498</v>
      </c>
      <c r="H54" s="109">
        <f t="shared" si="8"/>
        <v>210</v>
      </c>
      <c r="I54" s="109">
        <f t="shared" si="8"/>
        <v>384</v>
      </c>
      <c r="J54" s="109"/>
      <c r="K54" s="109"/>
      <c r="L54" s="109">
        <f t="shared" si="8"/>
        <v>0</v>
      </c>
      <c r="M54" s="109">
        <f t="shared" si="8"/>
        <v>360</v>
      </c>
      <c r="N54" s="109">
        <f t="shared" si="8"/>
        <v>6</v>
      </c>
      <c r="O54" s="85">
        <f t="shared" si="8"/>
        <v>30</v>
      </c>
      <c r="P54" s="85"/>
      <c r="Q54" s="85"/>
      <c r="R54" s="85"/>
      <c r="S54" s="85"/>
      <c r="T54" s="85"/>
      <c r="U54" s="85"/>
      <c r="V54" s="85"/>
      <c r="W54" s="85"/>
      <c r="X54" s="85"/>
    </row>
    <row r="55" spans="1:24" s="21" customFormat="1" ht="18" customHeight="1">
      <c r="A55" s="52" t="s">
        <v>51</v>
      </c>
      <c r="B55" s="52" t="s">
        <v>189</v>
      </c>
      <c r="C55" s="59">
        <v>4</v>
      </c>
      <c r="D55" s="59"/>
      <c r="E55" s="59"/>
      <c r="F55" s="62">
        <v>200</v>
      </c>
      <c r="G55" s="62">
        <v>194</v>
      </c>
      <c r="H55" s="62">
        <v>54</v>
      </c>
      <c r="I55" s="62">
        <v>140</v>
      </c>
      <c r="J55" s="62"/>
      <c r="K55" s="62"/>
      <c r="L55" s="62"/>
      <c r="M55" s="109"/>
      <c r="N55" s="57">
        <v>6</v>
      </c>
      <c r="O55" s="62"/>
      <c r="P55" s="57"/>
      <c r="Q55" s="77"/>
      <c r="R55" s="57"/>
      <c r="S55" s="57">
        <v>102</v>
      </c>
      <c r="T55" s="57">
        <v>194</v>
      </c>
      <c r="U55" s="57"/>
      <c r="V55" s="57"/>
      <c r="W55" s="57"/>
      <c r="X55" s="77"/>
    </row>
    <row r="56" spans="1:24" s="21" customFormat="1" ht="18" customHeight="1">
      <c r="A56" s="52"/>
      <c r="B56" s="72" t="s">
        <v>187</v>
      </c>
      <c r="C56" s="59"/>
      <c r="D56" s="59"/>
      <c r="E56" s="59"/>
      <c r="F56" s="62">
        <v>96</v>
      </c>
      <c r="G56" s="62"/>
      <c r="H56" s="62"/>
      <c r="I56" s="62">
        <v>96</v>
      </c>
      <c r="J56" s="62"/>
      <c r="K56" s="62"/>
      <c r="L56" s="62"/>
      <c r="M56" s="109"/>
      <c r="N56" s="57"/>
      <c r="O56" s="62"/>
      <c r="P56" s="57"/>
      <c r="Q56" s="77"/>
      <c r="R56" s="57"/>
      <c r="S56" s="57"/>
      <c r="T56" s="57"/>
      <c r="U56" s="57"/>
      <c r="V56" s="57"/>
      <c r="W56" s="57"/>
      <c r="X56" s="77"/>
    </row>
    <row r="57" spans="1:24" s="21" customFormat="1" ht="18" customHeight="1">
      <c r="A57" s="52" t="s">
        <v>151</v>
      </c>
      <c r="B57" s="52" t="s">
        <v>152</v>
      </c>
      <c r="C57" s="59">
        <v>6</v>
      </c>
      <c r="D57" s="59"/>
      <c r="E57" s="59">
        <v>5</v>
      </c>
      <c r="F57" s="62">
        <v>84</v>
      </c>
      <c r="G57" s="62">
        <v>78</v>
      </c>
      <c r="H57" s="62">
        <v>30</v>
      </c>
      <c r="I57" s="62">
        <v>48</v>
      </c>
      <c r="J57" s="62"/>
      <c r="K57" s="62"/>
      <c r="L57" s="62"/>
      <c r="M57" s="109"/>
      <c r="N57" s="57">
        <v>6</v>
      </c>
      <c r="O57" s="62"/>
      <c r="P57" s="57"/>
      <c r="Q57" s="77"/>
      <c r="R57" s="57"/>
      <c r="S57" s="57"/>
      <c r="T57" s="57"/>
      <c r="U57" s="57">
        <v>50</v>
      </c>
      <c r="V57" s="57">
        <v>50</v>
      </c>
      <c r="W57" s="57"/>
      <c r="X57" s="77"/>
    </row>
    <row r="58" spans="1:24" s="21" customFormat="1" ht="18" customHeight="1">
      <c r="A58" s="52" t="s">
        <v>106</v>
      </c>
      <c r="B58" s="72" t="s">
        <v>197</v>
      </c>
      <c r="C58" s="61"/>
      <c r="D58" s="59"/>
      <c r="E58" s="59"/>
      <c r="F58" s="62">
        <v>16</v>
      </c>
      <c r="G58" s="62">
        <v>16</v>
      </c>
      <c r="H58" s="62">
        <v>8</v>
      </c>
      <c r="I58" s="62">
        <v>8</v>
      </c>
      <c r="J58" s="62"/>
      <c r="K58" s="62"/>
      <c r="L58" s="62"/>
      <c r="M58" s="109"/>
      <c r="N58" s="57"/>
      <c r="O58" s="62"/>
      <c r="P58" s="57"/>
      <c r="Q58" s="77"/>
      <c r="R58" s="57"/>
      <c r="S58" s="57"/>
      <c r="T58" s="57"/>
      <c r="U58" s="57"/>
      <c r="V58" s="57"/>
      <c r="W58" s="57"/>
      <c r="X58" s="77"/>
    </row>
    <row r="59" spans="1:24" s="21" customFormat="1" ht="32.25" customHeight="1">
      <c r="A59" s="52" t="s">
        <v>153</v>
      </c>
      <c r="B59" s="51" t="s">
        <v>164</v>
      </c>
      <c r="C59" s="59">
        <v>6</v>
      </c>
      <c r="D59" s="59"/>
      <c r="E59" s="59">
        <v>4.5</v>
      </c>
      <c r="F59" s="62">
        <v>182</v>
      </c>
      <c r="G59" s="62">
        <v>176</v>
      </c>
      <c r="H59" s="62">
        <v>76</v>
      </c>
      <c r="I59" s="62">
        <v>100</v>
      </c>
      <c r="J59" s="62"/>
      <c r="K59" s="62"/>
      <c r="L59" s="62"/>
      <c r="M59" s="109"/>
      <c r="N59" s="57">
        <v>6</v>
      </c>
      <c r="O59" s="62"/>
      <c r="P59" s="57"/>
      <c r="Q59" s="77"/>
      <c r="R59" s="57"/>
      <c r="S59" s="57"/>
      <c r="T59" s="57">
        <v>58</v>
      </c>
      <c r="U59" s="57">
        <v>80</v>
      </c>
      <c r="V59" s="57">
        <v>148</v>
      </c>
      <c r="W59" s="57"/>
      <c r="X59" s="77"/>
    </row>
    <row r="60" spans="1:24" s="21" customFormat="1" ht="18" customHeight="1">
      <c r="A60" s="52"/>
      <c r="B60" s="66" t="s">
        <v>165</v>
      </c>
      <c r="C60" s="61"/>
      <c r="D60" s="59"/>
      <c r="E60" s="59"/>
      <c r="F60" s="71">
        <v>104</v>
      </c>
      <c r="G60" s="71">
        <v>94</v>
      </c>
      <c r="H60" s="71">
        <v>30</v>
      </c>
      <c r="I60" s="71">
        <v>64</v>
      </c>
      <c r="J60" s="71"/>
      <c r="K60" s="71"/>
      <c r="L60" s="71"/>
      <c r="M60" s="109"/>
      <c r="N60" s="57"/>
      <c r="O60" s="71">
        <v>10</v>
      </c>
      <c r="P60" s="57"/>
      <c r="Q60" s="77"/>
      <c r="R60" s="57"/>
      <c r="S60" s="57"/>
      <c r="T60" s="57"/>
      <c r="U60" s="57"/>
      <c r="V60" s="57"/>
      <c r="W60" s="57"/>
      <c r="X60" s="77"/>
    </row>
    <row r="61" spans="1:24" s="21" customFormat="1" ht="18" customHeight="1">
      <c r="A61" s="52" t="s">
        <v>154</v>
      </c>
      <c r="B61" s="51" t="s">
        <v>155</v>
      </c>
      <c r="C61" s="59">
        <v>6</v>
      </c>
      <c r="D61" s="59"/>
      <c r="E61" s="59">
        <v>5</v>
      </c>
      <c r="F61" s="62">
        <v>200</v>
      </c>
      <c r="G61" s="62">
        <v>194</v>
      </c>
      <c r="H61" s="62">
        <v>44</v>
      </c>
      <c r="I61" s="62">
        <v>120</v>
      </c>
      <c r="J61" s="62"/>
      <c r="K61" s="62"/>
      <c r="L61" s="62">
        <v>30</v>
      </c>
      <c r="M61" s="109"/>
      <c r="N61" s="57">
        <v>6</v>
      </c>
      <c r="O61" s="62"/>
      <c r="P61" s="57"/>
      <c r="Q61" s="77"/>
      <c r="R61" s="57"/>
      <c r="S61" s="57"/>
      <c r="T61" s="57"/>
      <c r="U61" s="57">
        <v>180</v>
      </c>
      <c r="V61" s="57">
        <v>170</v>
      </c>
      <c r="W61" s="57"/>
      <c r="X61" s="77"/>
    </row>
    <row r="62" spans="1:24" s="21" customFormat="1" ht="18" customHeight="1">
      <c r="A62" s="52"/>
      <c r="B62" s="66" t="s">
        <v>167</v>
      </c>
      <c r="C62" s="61"/>
      <c r="D62" s="59"/>
      <c r="E62" s="59"/>
      <c r="F62" s="71">
        <v>150</v>
      </c>
      <c r="G62" s="71">
        <v>140</v>
      </c>
      <c r="H62" s="71">
        <v>50</v>
      </c>
      <c r="I62" s="71">
        <v>90</v>
      </c>
      <c r="J62" s="71"/>
      <c r="K62" s="71"/>
      <c r="L62" s="71"/>
      <c r="M62" s="66"/>
      <c r="N62" s="57"/>
      <c r="O62" s="71">
        <v>10</v>
      </c>
      <c r="P62" s="57"/>
      <c r="Q62" s="77"/>
      <c r="R62" s="57"/>
      <c r="S62" s="57"/>
      <c r="T62" s="57"/>
      <c r="U62" s="57"/>
      <c r="V62" s="57"/>
      <c r="W62" s="57"/>
      <c r="X62" s="57"/>
    </row>
    <row r="63" spans="1:24" s="21" customFormat="1" ht="30.75" customHeight="1">
      <c r="A63" s="52" t="s">
        <v>156</v>
      </c>
      <c r="B63" s="51" t="s">
        <v>157</v>
      </c>
      <c r="C63" s="59">
        <v>6</v>
      </c>
      <c r="D63" s="59"/>
      <c r="E63" s="59"/>
      <c r="F63" s="62">
        <v>86</v>
      </c>
      <c r="G63" s="62">
        <v>80</v>
      </c>
      <c r="H63" s="62">
        <v>30</v>
      </c>
      <c r="I63" s="62">
        <v>50</v>
      </c>
      <c r="J63" s="62"/>
      <c r="K63" s="62"/>
      <c r="L63" s="62"/>
      <c r="M63" s="67"/>
      <c r="N63" s="57">
        <v>6</v>
      </c>
      <c r="O63" s="62"/>
      <c r="P63" s="57"/>
      <c r="Q63" s="77"/>
      <c r="R63" s="57"/>
      <c r="S63" s="57"/>
      <c r="T63" s="57"/>
      <c r="U63" s="57"/>
      <c r="V63" s="57">
        <v>86</v>
      </c>
      <c r="W63" s="57"/>
      <c r="X63" s="57"/>
    </row>
    <row r="64" spans="1:24" s="21" customFormat="1" ht="33.75" customHeight="1">
      <c r="A64" s="52" t="s">
        <v>166</v>
      </c>
      <c r="B64" s="66" t="s">
        <v>188</v>
      </c>
      <c r="C64" s="59">
        <v>7</v>
      </c>
      <c r="D64" s="59"/>
      <c r="E64" s="59">
        <v>6</v>
      </c>
      <c r="F64" s="62">
        <v>280</v>
      </c>
      <c r="G64" s="62">
        <v>264</v>
      </c>
      <c r="H64" s="62">
        <v>130</v>
      </c>
      <c r="I64" s="62">
        <v>134</v>
      </c>
      <c r="J64" s="62"/>
      <c r="K64" s="62"/>
      <c r="L64" s="62"/>
      <c r="M64" s="67"/>
      <c r="N64" s="57">
        <v>6</v>
      </c>
      <c r="O64" s="62">
        <v>10</v>
      </c>
      <c r="P64" s="57"/>
      <c r="Q64" s="77"/>
      <c r="R64" s="57"/>
      <c r="S64" s="57"/>
      <c r="T64" s="57"/>
      <c r="U64" s="57"/>
      <c r="V64" s="57">
        <v>120</v>
      </c>
      <c r="W64" s="57">
        <v>160</v>
      </c>
      <c r="X64" s="57"/>
    </row>
    <row r="65" spans="1:24" s="21" customFormat="1" ht="24" customHeight="1">
      <c r="A65" s="52" t="s">
        <v>205</v>
      </c>
      <c r="B65" s="66" t="s">
        <v>206</v>
      </c>
      <c r="C65" s="59">
        <v>8</v>
      </c>
      <c r="D65" s="59"/>
      <c r="E65" s="59"/>
      <c r="F65" s="62">
        <v>150</v>
      </c>
      <c r="G65" s="62">
        <v>144</v>
      </c>
      <c r="H65" s="62">
        <v>44</v>
      </c>
      <c r="I65" s="62">
        <v>100</v>
      </c>
      <c r="J65" s="62"/>
      <c r="K65" s="62"/>
      <c r="L65" s="62"/>
      <c r="M65" s="67"/>
      <c r="N65" s="57">
        <v>6</v>
      </c>
      <c r="O65" s="62"/>
      <c r="P65" s="57"/>
      <c r="Q65" s="98"/>
      <c r="R65" s="57"/>
      <c r="S65" s="57"/>
      <c r="T65" s="57"/>
      <c r="U65" s="57"/>
      <c r="V65" s="57"/>
      <c r="W65" s="57">
        <v>144</v>
      </c>
      <c r="X65" s="57">
        <v>6</v>
      </c>
    </row>
    <row r="66" spans="1:24" s="22" customFormat="1" ht="17.25" customHeight="1">
      <c r="A66" s="72" t="s">
        <v>52</v>
      </c>
      <c r="B66" s="99" t="s">
        <v>68</v>
      </c>
      <c r="C66" s="59"/>
      <c r="D66" s="59">
        <v>8</v>
      </c>
      <c r="E66" s="59"/>
      <c r="F66" s="62">
        <v>144</v>
      </c>
      <c r="G66" s="62"/>
      <c r="H66" s="62"/>
      <c r="I66" s="62"/>
      <c r="J66" s="62"/>
      <c r="K66" s="62"/>
      <c r="L66" s="62"/>
      <c r="M66" s="62">
        <v>144</v>
      </c>
      <c r="N66" s="57"/>
      <c r="O66" s="62"/>
      <c r="P66" s="57"/>
      <c r="Q66" s="77"/>
      <c r="R66" s="57"/>
      <c r="S66" s="57"/>
      <c r="T66" s="57"/>
      <c r="U66" s="57"/>
      <c r="V66" s="57"/>
      <c r="W66" s="57">
        <v>54</v>
      </c>
      <c r="X66" s="57">
        <v>90</v>
      </c>
    </row>
    <row r="67" spans="1:24" s="22" customFormat="1" ht="17.25" customHeight="1">
      <c r="A67" s="72" t="s">
        <v>208</v>
      </c>
      <c r="B67" s="99" t="s">
        <v>105</v>
      </c>
      <c r="C67" s="59"/>
      <c r="D67" s="59">
        <v>8</v>
      </c>
      <c r="E67" s="59"/>
      <c r="F67" s="62">
        <v>216</v>
      </c>
      <c r="G67" s="62"/>
      <c r="H67" s="62"/>
      <c r="I67" s="62"/>
      <c r="J67" s="62"/>
      <c r="K67" s="62"/>
      <c r="L67" s="62"/>
      <c r="M67" s="62">
        <v>216</v>
      </c>
      <c r="N67" s="57"/>
      <c r="O67" s="62"/>
      <c r="P67" s="57"/>
      <c r="Q67" s="77"/>
      <c r="R67" s="57"/>
      <c r="S67" s="57"/>
      <c r="T67" s="57"/>
      <c r="U67" s="57"/>
      <c r="V67" s="57"/>
      <c r="W67" s="57"/>
      <c r="X67" s="57">
        <v>396</v>
      </c>
    </row>
    <row r="68" spans="1:24" s="22" customFormat="1" ht="17.25" customHeight="1">
      <c r="A68" s="72"/>
      <c r="B68" s="69" t="s">
        <v>207</v>
      </c>
      <c r="C68" s="59"/>
      <c r="D68" s="59"/>
      <c r="E68" s="59"/>
      <c r="F68" s="62">
        <v>180</v>
      </c>
      <c r="G68" s="62"/>
      <c r="H68" s="62"/>
      <c r="I68" s="62"/>
      <c r="J68" s="62"/>
      <c r="K68" s="62"/>
      <c r="L68" s="62"/>
      <c r="M68" s="62">
        <v>180</v>
      </c>
      <c r="N68" s="57"/>
      <c r="O68" s="62"/>
      <c r="P68" s="57"/>
      <c r="Q68" s="98"/>
      <c r="R68" s="57"/>
      <c r="S68" s="57"/>
      <c r="T68" s="57"/>
      <c r="U68" s="57"/>
      <c r="V68" s="57"/>
      <c r="W68" s="57"/>
      <c r="X68" s="57"/>
    </row>
    <row r="69" spans="1:24" s="22" customFormat="1" ht="17.100000000000001" customHeight="1">
      <c r="A69" s="52" t="s">
        <v>124</v>
      </c>
      <c r="B69" s="51" t="s">
        <v>125</v>
      </c>
      <c r="C69" s="59">
        <v>8</v>
      </c>
      <c r="D69" s="59"/>
      <c r="E69" s="59"/>
      <c r="F69" s="62">
        <v>12</v>
      </c>
      <c r="G69" s="62"/>
      <c r="H69" s="62"/>
      <c r="I69" s="62"/>
      <c r="J69" s="62"/>
      <c r="K69" s="62"/>
      <c r="L69" s="62"/>
      <c r="M69" s="62"/>
      <c r="N69" s="109">
        <v>12</v>
      </c>
      <c r="O69" s="62"/>
      <c r="P69" s="57"/>
      <c r="Q69" s="57"/>
      <c r="R69" s="57"/>
      <c r="S69" s="57"/>
      <c r="T69" s="57"/>
      <c r="U69" s="77"/>
      <c r="V69" s="77"/>
      <c r="W69" s="77"/>
      <c r="X69" s="57">
        <v>12</v>
      </c>
    </row>
    <row r="70" spans="1:24" s="21" customFormat="1" ht="31.5" customHeight="1">
      <c r="A70" s="53" t="s">
        <v>81</v>
      </c>
      <c r="B70" s="70" t="s">
        <v>158</v>
      </c>
      <c r="C70" s="61"/>
      <c r="D70" s="61"/>
      <c r="E70" s="61"/>
      <c r="F70" s="109">
        <f>F71+F72+F73</f>
        <v>152</v>
      </c>
      <c r="G70" s="109">
        <f t="shared" ref="G70:O70" si="9">G71+G72</f>
        <v>94</v>
      </c>
      <c r="H70" s="109">
        <f t="shared" si="9"/>
        <v>28</v>
      </c>
      <c r="I70" s="109">
        <f t="shared" si="9"/>
        <v>66</v>
      </c>
      <c r="J70" s="109"/>
      <c r="K70" s="109"/>
      <c r="L70" s="109">
        <f t="shared" si="9"/>
        <v>0</v>
      </c>
      <c r="M70" s="109">
        <f t="shared" si="9"/>
        <v>36</v>
      </c>
      <c r="N70" s="109">
        <f t="shared" si="9"/>
        <v>6</v>
      </c>
      <c r="O70" s="77">
        <f t="shared" si="9"/>
        <v>10</v>
      </c>
      <c r="P70" s="77"/>
      <c r="Q70" s="57"/>
      <c r="R70" s="57"/>
      <c r="S70" s="77"/>
      <c r="T70" s="77"/>
      <c r="U70" s="77"/>
      <c r="V70" s="57"/>
      <c r="W70" s="57"/>
      <c r="X70" s="57"/>
    </row>
    <row r="71" spans="1:24" s="22" customFormat="1" ht="30" customHeight="1">
      <c r="A71" s="52" t="s">
        <v>80</v>
      </c>
      <c r="B71" s="51" t="s">
        <v>159</v>
      </c>
      <c r="C71" s="107">
        <v>4</v>
      </c>
      <c r="D71" s="209"/>
      <c r="E71" s="117"/>
      <c r="F71" s="62">
        <v>110</v>
      </c>
      <c r="G71" s="62">
        <v>94</v>
      </c>
      <c r="H71" s="62">
        <v>28</v>
      </c>
      <c r="I71" s="62">
        <v>66</v>
      </c>
      <c r="J71" s="62"/>
      <c r="K71" s="62"/>
      <c r="L71" s="62"/>
      <c r="M71" s="62"/>
      <c r="N71" s="57">
        <v>6</v>
      </c>
      <c r="O71" s="62">
        <v>10</v>
      </c>
      <c r="P71" s="57"/>
      <c r="Q71" s="57"/>
      <c r="R71" s="57"/>
      <c r="S71" s="57">
        <v>104</v>
      </c>
      <c r="T71" s="57">
        <v>6</v>
      </c>
      <c r="U71" s="57"/>
      <c r="V71" s="57"/>
      <c r="W71" s="57"/>
      <c r="X71" s="57"/>
    </row>
    <row r="72" spans="1:24" s="22" customFormat="1" ht="18.75" customHeight="1">
      <c r="A72" s="52" t="s">
        <v>168</v>
      </c>
      <c r="B72" s="51" t="s">
        <v>38</v>
      </c>
      <c r="C72" s="101"/>
      <c r="D72" s="210"/>
      <c r="E72" s="118"/>
      <c r="F72" s="62">
        <v>36</v>
      </c>
      <c r="G72" s="62"/>
      <c r="H72" s="62"/>
      <c r="I72" s="62"/>
      <c r="J72" s="62"/>
      <c r="K72" s="62"/>
      <c r="L72" s="62"/>
      <c r="M72" s="62">
        <v>36</v>
      </c>
      <c r="N72" s="57"/>
      <c r="O72" s="62"/>
      <c r="P72" s="57"/>
      <c r="Q72" s="57"/>
      <c r="R72" s="57"/>
      <c r="S72" s="57"/>
      <c r="T72" s="57">
        <v>36</v>
      </c>
      <c r="U72" s="57"/>
      <c r="V72" s="57"/>
      <c r="W72" s="57"/>
      <c r="X72" s="57"/>
    </row>
    <row r="73" spans="1:24" s="22" customFormat="1" ht="17.100000000000001" customHeight="1">
      <c r="A73" s="52" t="s">
        <v>127</v>
      </c>
      <c r="B73" s="51" t="s">
        <v>125</v>
      </c>
      <c r="C73" s="102"/>
      <c r="D73" s="59"/>
      <c r="E73" s="59"/>
      <c r="F73" s="62">
        <v>6</v>
      </c>
      <c r="G73" s="62"/>
      <c r="H73" s="62"/>
      <c r="I73" s="62"/>
      <c r="J73" s="62"/>
      <c r="K73" s="62"/>
      <c r="L73" s="62"/>
      <c r="M73" s="62"/>
      <c r="N73" s="109">
        <v>6</v>
      </c>
      <c r="O73" s="62"/>
      <c r="P73" s="57"/>
      <c r="Q73" s="57"/>
      <c r="R73" s="57"/>
      <c r="S73" s="57"/>
      <c r="T73" s="77">
        <v>6</v>
      </c>
      <c r="U73" s="57"/>
      <c r="V73" s="57"/>
      <c r="W73" s="57"/>
      <c r="X73" s="57"/>
    </row>
    <row r="74" spans="1:24" s="22" customFormat="1" ht="17.25" customHeight="1">
      <c r="A74" s="53" t="s">
        <v>82</v>
      </c>
      <c r="B74" s="70" t="s">
        <v>160</v>
      </c>
      <c r="C74" s="61"/>
      <c r="D74" s="61"/>
      <c r="E74" s="61"/>
      <c r="F74" s="109">
        <f>F76+F77+F79</f>
        <v>224</v>
      </c>
      <c r="G74" s="109">
        <f t="shared" ref="G74:O74" si="10">G76+G77</f>
        <v>152</v>
      </c>
      <c r="H74" s="109">
        <f t="shared" si="10"/>
        <v>56</v>
      </c>
      <c r="I74" s="109">
        <f t="shared" si="10"/>
        <v>80</v>
      </c>
      <c r="J74" s="109"/>
      <c r="K74" s="109"/>
      <c r="L74" s="109">
        <f t="shared" si="10"/>
        <v>10</v>
      </c>
      <c r="M74" s="109">
        <f t="shared" si="10"/>
        <v>72</v>
      </c>
      <c r="N74" s="109">
        <f t="shared" si="10"/>
        <v>6</v>
      </c>
      <c r="O74" s="77">
        <f t="shared" si="10"/>
        <v>0</v>
      </c>
      <c r="P74" s="77"/>
      <c r="Q74" s="57"/>
      <c r="R74" s="57"/>
      <c r="S74" s="57"/>
      <c r="T74" s="57"/>
      <c r="U74" s="77"/>
      <c r="V74" s="77"/>
      <c r="W74" s="57"/>
      <c r="X74" s="57"/>
    </row>
    <row r="75" spans="1:24" s="22" customFormat="1" ht="17.25" customHeight="1">
      <c r="A75" s="53"/>
      <c r="B75" s="70" t="s">
        <v>197</v>
      </c>
      <c r="C75" s="61"/>
      <c r="D75" s="61"/>
      <c r="E75" s="61"/>
      <c r="F75" s="109">
        <f>F78</f>
        <v>88</v>
      </c>
      <c r="G75" s="109">
        <f t="shared" ref="G75:O75" si="11">G78</f>
        <v>84</v>
      </c>
      <c r="H75" s="109">
        <f t="shared" si="11"/>
        <v>40</v>
      </c>
      <c r="I75" s="109">
        <f t="shared" si="11"/>
        <v>44</v>
      </c>
      <c r="J75" s="109"/>
      <c r="K75" s="109"/>
      <c r="L75" s="109">
        <f t="shared" si="11"/>
        <v>0</v>
      </c>
      <c r="M75" s="109">
        <f t="shared" si="11"/>
        <v>0</v>
      </c>
      <c r="N75" s="109">
        <f t="shared" si="11"/>
        <v>0</v>
      </c>
      <c r="O75" s="98">
        <f t="shared" si="11"/>
        <v>4</v>
      </c>
      <c r="P75" s="85"/>
      <c r="Q75" s="57"/>
      <c r="R75" s="57"/>
      <c r="S75" s="57"/>
      <c r="T75" s="57"/>
      <c r="U75" s="85"/>
      <c r="V75" s="85"/>
      <c r="W75" s="57"/>
      <c r="X75" s="57"/>
    </row>
    <row r="76" spans="1:24" s="22" customFormat="1" ht="21" customHeight="1">
      <c r="A76" s="52" t="s">
        <v>83</v>
      </c>
      <c r="B76" s="51" t="s">
        <v>161</v>
      </c>
      <c r="C76" s="59">
        <v>7</v>
      </c>
      <c r="D76" s="59"/>
      <c r="E76" s="59">
        <v>6</v>
      </c>
      <c r="F76" s="62">
        <v>146</v>
      </c>
      <c r="G76" s="62">
        <v>152</v>
      </c>
      <c r="H76" s="62">
        <v>56</v>
      </c>
      <c r="I76" s="62">
        <v>80</v>
      </c>
      <c r="J76" s="62"/>
      <c r="K76" s="62"/>
      <c r="L76" s="62">
        <v>10</v>
      </c>
      <c r="M76" s="62"/>
      <c r="N76" s="57">
        <v>6</v>
      </c>
      <c r="O76" s="62"/>
      <c r="P76" s="57"/>
      <c r="Q76" s="57"/>
      <c r="R76" s="57"/>
      <c r="S76" s="57"/>
      <c r="T76" s="57"/>
      <c r="U76" s="57"/>
      <c r="V76" s="57">
        <v>116</v>
      </c>
      <c r="W76" s="57">
        <v>118</v>
      </c>
      <c r="X76" s="57"/>
    </row>
    <row r="77" spans="1:24" s="22" customFormat="1" ht="21" customHeight="1">
      <c r="A77" s="72" t="s">
        <v>209</v>
      </c>
      <c r="B77" s="69" t="s">
        <v>38</v>
      </c>
      <c r="C77" s="59"/>
      <c r="D77" s="59">
        <v>7</v>
      </c>
      <c r="E77" s="59"/>
      <c r="F77" s="62">
        <v>72</v>
      </c>
      <c r="G77" s="62"/>
      <c r="H77" s="62"/>
      <c r="I77" s="62"/>
      <c r="J77" s="62"/>
      <c r="K77" s="62"/>
      <c r="L77" s="62"/>
      <c r="M77" s="73">
        <v>72</v>
      </c>
      <c r="N77" s="57"/>
      <c r="O77" s="62"/>
      <c r="P77" s="57"/>
      <c r="Q77" s="57"/>
      <c r="R77" s="57"/>
      <c r="S77" s="57"/>
      <c r="T77" s="57"/>
      <c r="U77" s="57"/>
      <c r="V77" s="57"/>
      <c r="W77" s="57">
        <v>72</v>
      </c>
      <c r="X77" s="57"/>
    </row>
    <row r="78" spans="1:24" s="22" customFormat="1" ht="18" customHeight="1">
      <c r="A78" s="52"/>
      <c r="B78" s="66" t="s">
        <v>170</v>
      </c>
      <c r="C78" s="59"/>
      <c r="D78" s="59"/>
      <c r="E78" s="59"/>
      <c r="F78" s="71">
        <v>88</v>
      </c>
      <c r="G78" s="71">
        <v>84</v>
      </c>
      <c r="H78" s="71">
        <v>40</v>
      </c>
      <c r="I78" s="71">
        <v>44</v>
      </c>
      <c r="J78" s="71"/>
      <c r="K78" s="71"/>
      <c r="L78" s="71"/>
      <c r="M78" s="71"/>
      <c r="N78" s="57"/>
      <c r="O78" s="71">
        <v>4</v>
      </c>
      <c r="P78" s="57"/>
      <c r="Q78" s="57"/>
      <c r="R78" s="57"/>
      <c r="S78" s="57"/>
      <c r="T78" s="57"/>
      <c r="U78" s="57"/>
      <c r="V78" s="57"/>
      <c r="W78" s="57"/>
      <c r="X78" s="57"/>
    </row>
    <row r="79" spans="1:24" s="22" customFormat="1" ht="17.100000000000001" customHeight="1">
      <c r="A79" s="52" t="s">
        <v>129</v>
      </c>
      <c r="B79" s="51" t="s">
        <v>125</v>
      </c>
      <c r="C79" s="59">
        <v>7</v>
      </c>
      <c r="D79" s="59"/>
      <c r="E79" s="59"/>
      <c r="F79" s="62">
        <v>6</v>
      </c>
      <c r="G79" s="62"/>
      <c r="H79" s="62"/>
      <c r="I79" s="62"/>
      <c r="J79" s="62"/>
      <c r="K79" s="62"/>
      <c r="L79" s="62"/>
      <c r="M79" s="62"/>
      <c r="N79" s="109"/>
      <c r="O79" s="62"/>
      <c r="P79" s="57"/>
      <c r="Q79" s="57"/>
      <c r="R79" s="57"/>
      <c r="S79" s="57"/>
      <c r="T79" s="57"/>
      <c r="U79" s="57"/>
      <c r="V79" s="57"/>
      <c r="W79" s="57">
        <v>6</v>
      </c>
      <c r="X79" s="57"/>
    </row>
    <row r="80" spans="1:24" s="22" customFormat="1" ht="31.5" customHeight="1">
      <c r="A80" s="53" t="s">
        <v>84</v>
      </c>
      <c r="B80" s="70" t="s">
        <v>131</v>
      </c>
      <c r="C80" s="61"/>
      <c r="D80" s="61"/>
      <c r="E80" s="61"/>
      <c r="F80" s="109">
        <f>F83+F84+F85</f>
        <v>228</v>
      </c>
      <c r="G80" s="109">
        <f t="shared" ref="G80:O80" si="12">G83+G84+G85</f>
        <v>0</v>
      </c>
      <c r="H80" s="109">
        <f t="shared" si="12"/>
        <v>0</v>
      </c>
      <c r="I80" s="109">
        <f t="shared" si="12"/>
        <v>0</v>
      </c>
      <c r="J80" s="109"/>
      <c r="K80" s="109"/>
      <c r="L80" s="109">
        <f t="shared" si="12"/>
        <v>0</v>
      </c>
      <c r="M80" s="109">
        <f t="shared" si="12"/>
        <v>216</v>
      </c>
      <c r="N80" s="109">
        <f t="shared" si="12"/>
        <v>12</v>
      </c>
      <c r="O80" s="85">
        <f t="shared" si="12"/>
        <v>0</v>
      </c>
      <c r="P80" s="77"/>
      <c r="Q80" s="57"/>
      <c r="R80" s="57"/>
      <c r="S80" s="57"/>
      <c r="T80" s="57"/>
      <c r="U80" s="57"/>
      <c r="V80" s="77"/>
      <c r="W80" s="77"/>
      <c r="X80" s="57"/>
    </row>
    <row r="81" spans="1:25" s="22" customFormat="1" ht="17.100000000000001" customHeight="1">
      <c r="A81" s="53"/>
      <c r="B81" s="69" t="s">
        <v>132</v>
      </c>
      <c r="C81" s="100"/>
      <c r="D81" s="59"/>
      <c r="E81" s="59"/>
      <c r="F81" s="73">
        <f>F82</f>
        <v>88</v>
      </c>
      <c r="G81" s="73">
        <f t="shared" ref="G81:O81" si="13">G82</f>
        <v>72</v>
      </c>
      <c r="H81" s="73">
        <f t="shared" si="13"/>
        <v>32</v>
      </c>
      <c r="I81" s="73">
        <f t="shared" si="13"/>
        <v>40</v>
      </c>
      <c r="J81" s="73"/>
      <c r="K81" s="73"/>
      <c r="L81" s="73">
        <f t="shared" si="13"/>
        <v>0</v>
      </c>
      <c r="M81" s="73">
        <f t="shared" si="13"/>
        <v>0</v>
      </c>
      <c r="N81" s="73">
        <f t="shared" si="13"/>
        <v>0</v>
      </c>
      <c r="O81" s="73">
        <f t="shared" si="13"/>
        <v>16</v>
      </c>
      <c r="P81" s="57"/>
      <c r="Q81" s="57"/>
      <c r="R81" s="57"/>
      <c r="S81" s="57"/>
      <c r="T81" s="57"/>
      <c r="U81" s="57"/>
      <c r="V81" s="57"/>
      <c r="W81" s="57"/>
      <c r="X81" s="57"/>
    </row>
    <row r="82" spans="1:25" s="22" customFormat="1" ht="21.75" customHeight="1">
      <c r="A82" s="52" t="s">
        <v>85</v>
      </c>
      <c r="B82" s="51" t="s">
        <v>171</v>
      </c>
      <c r="C82" s="101"/>
      <c r="D82" s="59">
        <v>3</v>
      </c>
      <c r="E82" s="59"/>
      <c r="F82" s="62">
        <v>88</v>
      </c>
      <c r="G82" s="62">
        <v>72</v>
      </c>
      <c r="H82" s="62">
        <v>32</v>
      </c>
      <c r="I82" s="62">
        <v>40</v>
      </c>
      <c r="J82" s="62"/>
      <c r="K82" s="62"/>
      <c r="L82" s="62"/>
      <c r="M82" s="62"/>
      <c r="N82" s="57"/>
      <c r="O82" s="62">
        <v>16</v>
      </c>
      <c r="P82" s="57"/>
      <c r="Q82" s="57"/>
      <c r="R82" s="57"/>
      <c r="S82" s="57">
        <v>88</v>
      </c>
      <c r="T82" s="57"/>
      <c r="U82" s="57"/>
      <c r="V82" s="57"/>
      <c r="W82" s="57"/>
      <c r="X82" s="57"/>
    </row>
    <row r="83" spans="1:25" s="22" customFormat="1" ht="18.75" customHeight="1">
      <c r="A83" s="52" t="s">
        <v>172</v>
      </c>
      <c r="B83" s="51" t="s">
        <v>38</v>
      </c>
      <c r="C83" s="101"/>
      <c r="D83" s="59">
        <v>4</v>
      </c>
      <c r="E83" s="59"/>
      <c r="F83" s="62">
        <v>144</v>
      </c>
      <c r="G83" s="62"/>
      <c r="H83" s="62"/>
      <c r="I83" s="62"/>
      <c r="J83" s="62"/>
      <c r="K83" s="62"/>
      <c r="L83" s="62"/>
      <c r="M83" s="62">
        <v>144</v>
      </c>
      <c r="N83" s="57"/>
      <c r="O83" s="62"/>
      <c r="P83" s="57"/>
      <c r="Q83" s="57"/>
      <c r="R83" s="57"/>
      <c r="S83" s="57"/>
      <c r="T83" s="57">
        <v>144</v>
      </c>
      <c r="U83" s="57"/>
      <c r="V83" s="57"/>
      <c r="W83" s="57"/>
      <c r="X83" s="57"/>
    </row>
    <row r="84" spans="1:25" s="22" customFormat="1" ht="17.100000000000001" customHeight="1">
      <c r="A84" s="52" t="s">
        <v>169</v>
      </c>
      <c r="B84" s="51" t="s">
        <v>126</v>
      </c>
      <c r="C84" s="101"/>
      <c r="D84" s="59">
        <v>5</v>
      </c>
      <c r="E84" s="59"/>
      <c r="F84" s="62">
        <v>72</v>
      </c>
      <c r="G84" s="62"/>
      <c r="H84" s="62"/>
      <c r="I84" s="62"/>
      <c r="J84" s="62"/>
      <c r="K84" s="62"/>
      <c r="L84" s="62"/>
      <c r="M84" s="62">
        <v>72</v>
      </c>
      <c r="N84" s="57"/>
      <c r="O84" s="62"/>
      <c r="P84" s="57"/>
      <c r="Q84" s="77"/>
      <c r="R84" s="57"/>
      <c r="S84" s="57"/>
      <c r="T84" s="57"/>
      <c r="U84" s="57">
        <v>72</v>
      </c>
      <c r="V84" s="57"/>
      <c r="W84" s="57"/>
      <c r="X84" s="57"/>
    </row>
    <row r="85" spans="1:25" s="22" customFormat="1" ht="17.100000000000001" customHeight="1">
      <c r="A85" s="52" t="s">
        <v>130</v>
      </c>
      <c r="B85" s="51" t="s">
        <v>125</v>
      </c>
      <c r="C85" s="108">
        <v>5</v>
      </c>
      <c r="D85" s="59"/>
      <c r="E85" s="59"/>
      <c r="F85" s="62">
        <v>12</v>
      </c>
      <c r="G85" s="62"/>
      <c r="H85" s="62"/>
      <c r="I85" s="62"/>
      <c r="J85" s="62"/>
      <c r="K85" s="62"/>
      <c r="L85" s="62"/>
      <c r="M85" s="62"/>
      <c r="N85" s="109">
        <v>12</v>
      </c>
      <c r="O85" s="62"/>
      <c r="P85" s="57"/>
      <c r="Q85" s="57"/>
      <c r="R85" s="57"/>
      <c r="S85" s="57"/>
      <c r="T85" s="57"/>
      <c r="U85" s="57">
        <v>12</v>
      </c>
      <c r="V85" s="57"/>
      <c r="W85" s="57"/>
      <c r="X85" s="57"/>
    </row>
    <row r="86" spans="1:25" s="21" customFormat="1" ht="17.25" customHeight="1">
      <c r="A86" s="53"/>
      <c r="B86" s="51"/>
      <c r="C86" s="59"/>
      <c r="D86" s="59"/>
      <c r="E86" s="59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77"/>
      <c r="R86" s="77"/>
      <c r="S86" s="77"/>
      <c r="T86" s="77"/>
      <c r="U86" s="77"/>
      <c r="V86" s="57"/>
      <c r="W86" s="57"/>
      <c r="X86" s="57"/>
    </row>
    <row r="87" spans="1:25" s="21" customFormat="1" ht="17.25" customHeight="1">
      <c r="A87" s="53"/>
      <c r="B87" s="106" t="s">
        <v>173</v>
      </c>
      <c r="C87" s="59"/>
      <c r="D87" s="59"/>
      <c r="E87" s="59"/>
      <c r="F87" s="109">
        <f>F60+F62+F64+F78+F82+F56+F65+F58+F68+F66</f>
        <v>1296</v>
      </c>
      <c r="G87" s="109">
        <f t="shared" ref="G87:O87" si="14">G60+G62+G64+G66+G67+G78+G82+G56+G65+G58</f>
        <v>814</v>
      </c>
      <c r="H87" s="109">
        <f t="shared" si="14"/>
        <v>334</v>
      </c>
      <c r="I87" s="109">
        <f t="shared" si="14"/>
        <v>576</v>
      </c>
      <c r="J87" s="109"/>
      <c r="K87" s="109"/>
      <c r="L87" s="109">
        <f t="shared" si="14"/>
        <v>0</v>
      </c>
      <c r="M87" s="109">
        <f t="shared" si="14"/>
        <v>360</v>
      </c>
      <c r="N87" s="109">
        <f t="shared" si="14"/>
        <v>12</v>
      </c>
      <c r="O87" s="109">
        <f t="shared" si="14"/>
        <v>50</v>
      </c>
      <c r="P87" s="57"/>
      <c r="Q87" s="77"/>
      <c r="R87" s="77"/>
      <c r="S87" s="77"/>
      <c r="T87" s="77"/>
      <c r="U87" s="77"/>
      <c r="V87" s="57"/>
      <c r="W87" s="57"/>
      <c r="X87" s="57"/>
    </row>
    <row r="88" spans="1:25" s="21" customFormat="1" ht="9.75" customHeight="1">
      <c r="A88" s="53"/>
      <c r="B88" s="51"/>
      <c r="C88" s="59"/>
      <c r="D88" s="59"/>
      <c r="E88" s="59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77"/>
      <c r="R88" s="77"/>
      <c r="S88" s="77"/>
      <c r="T88" s="77"/>
      <c r="U88" s="77"/>
      <c r="V88" s="57"/>
      <c r="W88" s="57"/>
      <c r="X88" s="57"/>
    </row>
    <row r="89" spans="1:25" s="21" customFormat="1" ht="9.75" customHeight="1">
      <c r="A89" s="53"/>
      <c r="B89" s="51"/>
      <c r="C89" s="59"/>
      <c r="D89" s="59"/>
      <c r="E89" s="59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77"/>
      <c r="R89" s="77"/>
      <c r="S89" s="77"/>
      <c r="T89" s="77"/>
      <c r="U89" s="77"/>
      <c r="V89" s="57"/>
      <c r="W89" s="57"/>
      <c r="X89" s="57"/>
    </row>
    <row r="90" spans="1:25" s="21" customFormat="1" ht="9.75" customHeight="1">
      <c r="A90" s="53"/>
      <c r="B90" s="51"/>
      <c r="C90" s="59"/>
      <c r="D90" s="59"/>
      <c r="E90" s="59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77"/>
      <c r="R90" s="77"/>
      <c r="S90" s="77"/>
      <c r="T90" s="77"/>
      <c r="U90" s="77"/>
      <c r="V90" s="57"/>
      <c r="W90" s="57"/>
      <c r="X90" s="57"/>
    </row>
    <row r="91" spans="1:25" s="21" customFormat="1" ht="9.75" customHeight="1">
      <c r="A91" s="53"/>
      <c r="B91" s="51"/>
      <c r="C91" s="59"/>
      <c r="D91" s="59"/>
      <c r="E91" s="59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77"/>
      <c r="R91" s="77"/>
      <c r="S91" s="77"/>
      <c r="T91" s="77"/>
      <c r="U91" s="77"/>
      <c r="V91" s="57"/>
      <c r="W91" s="57"/>
      <c r="X91" s="57"/>
    </row>
    <row r="92" spans="1:25" s="21" customFormat="1" ht="9.75" customHeight="1">
      <c r="A92" s="53"/>
      <c r="B92" s="51"/>
      <c r="C92" s="59"/>
      <c r="D92" s="59"/>
      <c r="E92" s="59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77"/>
      <c r="R92" s="77"/>
      <c r="S92" s="77"/>
      <c r="T92" s="77"/>
      <c r="U92" s="77"/>
      <c r="V92" s="57"/>
      <c r="W92" s="57"/>
      <c r="X92" s="57"/>
    </row>
    <row r="93" spans="1:25" s="21" customFormat="1" ht="17.25" customHeight="1">
      <c r="A93" s="53" t="s">
        <v>134</v>
      </c>
      <c r="B93" s="78" t="s">
        <v>135</v>
      </c>
      <c r="C93" s="59"/>
      <c r="D93" s="59"/>
      <c r="E93" s="59"/>
      <c r="F93" s="57">
        <v>144</v>
      </c>
      <c r="G93" s="57"/>
      <c r="H93" s="57"/>
      <c r="I93" s="57"/>
      <c r="J93" s="57"/>
      <c r="K93" s="57"/>
      <c r="L93" s="57"/>
      <c r="M93" s="77">
        <v>144</v>
      </c>
      <c r="N93" s="57"/>
      <c r="O93" s="57"/>
      <c r="P93" s="57"/>
      <c r="Q93" s="77"/>
      <c r="R93" s="77"/>
      <c r="S93" s="77"/>
      <c r="T93" s="77"/>
      <c r="U93" s="77"/>
      <c r="V93" s="57"/>
      <c r="W93" s="57"/>
      <c r="X93" s="57">
        <v>144</v>
      </c>
    </row>
    <row r="94" spans="1:25" s="22" customFormat="1" ht="17.100000000000001" customHeight="1">
      <c r="A94" s="53" t="s">
        <v>54</v>
      </c>
      <c r="B94" s="78" t="s">
        <v>133</v>
      </c>
      <c r="C94" s="61"/>
      <c r="D94" s="61"/>
      <c r="E94" s="61"/>
      <c r="F94" s="77">
        <v>216</v>
      </c>
      <c r="G94" s="77"/>
      <c r="H94" s="77"/>
      <c r="I94" s="57"/>
      <c r="J94" s="57"/>
      <c r="K94" s="57"/>
      <c r="L94" s="57"/>
      <c r="M94" s="57"/>
      <c r="N94" s="57"/>
      <c r="O94" s="57"/>
      <c r="P94" s="77">
        <v>216</v>
      </c>
      <c r="Q94" s="57"/>
      <c r="R94" s="57"/>
      <c r="S94" s="57"/>
      <c r="T94" s="57"/>
      <c r="U94" s="77"/>
      <c r="V94" s="77"/>
      <c r="W94" s="77"/>
      <c r="X94" s="77">
        <v>216</v>
      </c>
    </row>
    <row r="95" spans="1:25" s="22" customFormat="1" ht="24" customHeight="1">
      <c r="A95" s="55"/>
      <c r="B95" s="54" t="s">
        <v>141</v>
      </c>
      <c r="C95" s="59"/>
      <c r="D95" s="59"/>
      <c r="E95" s="59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>
        <f>SUM(Q16:Q94)</f>
        <v>612</v>
      </c>
      <c r="R95" s="57">
        <f t="shared" ref="R95:X95" si="15">SUM(R16:R94)</f>
        <v>864</v>
      </c>
      <c r="S95" s="57">
        <f t="shared" si="15"/>
        <v>612</v>
      </c>
      <c r="T95" s="57">
        <f t="shared" si="15"/>
        <v>900</v>
      </c>
      <c r="U95" s="57">
        <f t="shared" si="15"/>
        <v>612</v>
      </c>
      <c r="V95" s="57">
        <f t="shared" si="15"/>
        <v>864</v>
      </c>
      <c r="W95" s="57">
        <f t="shared" si="15"/>
        <v>612</v>
      </c>
      <c r="X95" s="57">
        <f t="shared" si="15"/>
        <v>864</v>
      </c>
    </row>
    <row r="96" spans="1:25" s="22" customFormat="1" ht="21.75" customHeight="1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7" t="s">
        <v>94</v>
      </c>
      <c r="N96" s="207"/>
      <c r="O96" s="207"/>
      <c r="P96" s="207"/>
      <c r="Q96" s="57">
        <v>12</v>
      </c>
      <c r="R96" s="57">
        <v>12</v>
      </c>
      <c r="S96" s="57">
        <v>14</v>
      </c>
      <c r="T96" s="57">
        <v>13</v>
      </c>
      <c r="U96" s="57">
        <v>8</v>
      </c>
      <c r="V96" s="57">
        <v>11</v>
      </c>
      <c r="W96" s="57">
        <v>7</v>
      </c>
      <c r="X96" s="57">
        <v>1</v>
      </c>
      <c r="Y96" s="31"/>
    </row>
    <row r="97" spans="1:257" s="22" customFormat="1" ht="18.75" customHeight="1">
      <c r="A97" s="206"/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7" t="s">
        <v>100</v>
      </c>
      <c r="N97" s="207"/>
      <c r="O97" s="207"/>
      <c r="P97" s="207"/>
      <c r="Q97" s="77">
        <v>0</v>
      </c>
      <c r="R97" s="57">
        <v>2</v>
      </c>
      <c r="S97" s="57">
        <v>0</v>
      </c>
      <c r="T97" s="57">
        <v>1</v>
      </c>
      <c r="U97" s="57">
        <v>1</v>
      </c>
      <c r="V97" s="57">
        <v>1</v>
      </c>
      <c r="W97" s="57">
        <v>0.5</v>
      </c>
      <c r="X97" s="57">
        <v>1.5</v>
      </c>
      <c r="Y97" s="31"/>
    </row>
    <row r="98" spans="1:257" s="22" customFormat="1" ht="18.75" customHeight="1">
      <c r="A98" s="206"/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7" t="s">
        <v>95</v>
      </c>
      <c r="N98" s="207"/>
      <c r="O98" s="207"/>
      <c r="P98" s="207"/>
      <c r="Q98" s="57">
        <v>0</v>
      </c>
      <c r="R98" s="57">
        <v>0</v>
      </c>
      <c r="S98" s="57">
        <v>0</v>
      </c>
      <c r="T98" s="57">
        <v>5</v>
      </c>
      <c r="U98" s="57">
        <v>0</v>
      </c>
      <c r="V98" s="57">
        <v>2</v>
      </c>
      <c r="W98" s="57">
        <v>0</v>
      </c>
      <c r="X98" s="57">
        <v>4</v>
      </c>
    </row>
    <row r="99" spans="1:257" s="22" customFormat="1" ht="21.75" customHeight="1">
      <c r="A99" s="206"/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8" t="s">
        <v>96</v>
      </c>
      <c r="N99" s="208"/>
      <c r="O99" s="208"/>
      <c r="P99" s="208"/>
      <c r="Q99" s="57">
        <v>0</v>
      </c>
      <c r="R99" s="57">
        <v>0</v>
      </c>
      <c r="S99" s="57">
        <v>0</v>
      </c>
      <c r="T99" s="57">
        <v>2</v>
      </c>
      <c r="U99" s="57">
        <v>0</v>
      </c>
      <c r="V99" s="57">
        <v>6</v>
      </c>
      <c r="W99" s="57">
        <v>4</v>
      </c>
      <c r="X99" s="57">
        <v>8</v>
      </c>
    </row>
    <row r="100" spans="1:257" s="22" customFormat="1" ht="22.5" customHeight="1">
      <c r="A100" s="206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8" t="s">
        <v>97</v>
      </c>
      <c r="N100" s="208"/>
      <c r="O100" s="208"/>
      <c r="P100" s="208"/>
      <c r="Q100" s="57">
        <v>0</v>
      </c>
      <c r="R100" s="57">
        <v>3</v>
      </c>
      <c r="S100" s="57">
        <v>0</v>
      </c>
      <c r="T100" s="57">
        <v>3</v>
      </c>
      <c r="U100" s="57">
        <v>1</v>
      </c>
      <c r="V100" s="57">
        <v>3</v>
      </c>
      <c r="W100" s="57">
        <v>3</v>
      </c>
      <c r="X100" s="57">
        <v>2</v>
      </c>
    </row>
    <row r="101" spans="1:257" s="22" customFormat="1" ht="22.5" customHeight="1">
      <c r="A101" s="206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8" t="s">
        <v>98</v>
      </c>
      <c r="N101" s="208"/>
      <c r="O101" s="208"/>
      <c r="P101" s="208"/>
      <c r="Q101" s="57">
        <v>2</v>
      </c>
      <c r="R101" s="57">
        <v>8</v>
      </c>
      <c r="S101" s="57">
        <v>4</v>
      </c>
      <c r="T101" s="57">
        <v>6</v>
      </c>
      <c r="U101" s="57">
        <v>1</v>
      </c>
      <c r="V101" s="57">
        <v>5</v>
      </c>
      <c r="W101" s="57">
        <v>3</v>
      </c>
      <c r="X101" s="57">
        <v>3</v>
      </c>
    </row>
    <row r="102" spans="1:257" s="22" customFormat="1" ht="2.25" hidden="1" customHeight="1">
      <c r="A102" s="206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7" t="s">
        <v>99</v>
      </c>
      <c r="N102" s="207"/>
      <c r="O102" s="207"/>
      <c r="P102" s="207"/>
      <c r="Q102" s="57"/>
      <c r="R102" s="57"/>
      <c r="S102" s="57"/>
      <c r="T102" s="57"/>
      <c r="U102" s="57"/>
      <c r="V102" s="57"/>
      <c r="W102" s="57"/>
      <c r="X102" s="57"/>
    </row>
    <row r="103" spans="1:257" s="23" customFormat="1" ht="19.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7"/>
      <c r="N103" s="47"/>
      <c r="O103" s="47"/>
      <c r="P103" s="47"/>
      <c r="Q103" s="31">
        <f>612-Q95</f>
        <v>0</v>
      </c>
      <c r="R103" s="31">
        <f>864-R95</f>
        <v>0</v>
      </c>
      <c r="S103" s="31">
        <f>612-S95</f>
        <v>0</v>
      </c>
      <c r="T103" s="31">
        <f>900-T95</f>
        <v>0</v>
      </c>
      <c r="U103" s="31">
        <f>612-U95</f>
        <v>0</v>
      </c>
      <c r="V103" s="31">
        <f>864-V95</f>
        <v>0</v>
      </c>
      <c r="W103" s="31">
        <f>612-W95</f>
        <v>0</v>
      </c>
      <c r="X103" s="31">
        <f>864-X95</f>
        <v>0</v>
      </c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  <c r="IU103" s="22"/>
      <c r="IV103" s="22"/>
      <c r="IW103" s="22"/>
    </row>
    <row r="104" spans="1:257" s="24" customFormat="1" ht="17.100000000000001" customHeight="1">
      <c r="A104" s="5"/>
      <c r="B104" s="22"/>
      <c r="C104" s="20"/>
      <c r="D104" s="20"/>
      <c r="E104" s="20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31"/>
      <c r="R104" s="31"/>
      <c r="S104" s="31"/>
      <c r="T104" s="31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  <c r="IU104" s="22"/>
      <c r="IV104" s="22"/>
      <c r="IW104" s="22"/>
    </row>
    <row r="105" spans="1:257" s="22" customFormat="1" ht="17.100000000000001" customHeight="1">
      <c r="A105" s="5"/>
      <c r="C105" s="20"/>
      <c r="D105" s="20"/>
      <c r="E105" s="20"/>
      <c r="Q105" s="31"/>
      <c r="R105" s="31"/>
      <c r="S105" s="31"/>
      <c r="T105" s="31"/>
    </row>
    <row r="106" spans="1:257" s="22" customFormat="1" ht="17.100000000000001" customHeight="1">
      <c r="A106" s="5"/>
      <c r="C106" s="20"/>
      <c r="D106" s="20"/>
      <c r="E106" s="20"/>
      <c r="U106" s="5"/>
      <c r="V106" s="5"/>
      <c r="W106" s="5"/>
      <c r="X106" s="5"/>
    </row>
    <row r="107" spans="1:257" s="22" customFormat="1" ht="17.100000000000001" customHeight="1">
      <c r="A107" s="5"/>
      <c r="B107" s="5"/>
      <c r="C107" s="9"/>
      <c r="D107" s="9"/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U107" s="5"/>
      <c r="V107" s="5"/>
      <c r="W107" s="5"/>
      <c r="X107" s="5"/>
    </row>
    <row r="108" spans="1:257" ht="17.100000000000001" customHeight="1">
      <c r="Q108" s="22"/>
      <c r="R108" s="22"/>
      <c r="S108" s="22"/>
      <c r="T108" s="22"/>
    </row>
    <row r="109" spans="1:257" ht="17.100000000000001" customHeight="1"/>
    <row r="110" spans="1:257" ht="17.100000000000001" customHeight="1"/>
  </sheetData>
  <mergeCells count="41">
    <mergeCell ref="A5:X6"/>
    <mergeCell ref="A7:A11"/>
    <mergeCell ref="B7:B11"/>
    <mergeCell ref="F7:P7"/>
    <mergeCell ref="Q7:X8"/>
    <mergeCell ref="F8:F11"/>
    <mergeCell ref="G8:N8"/>
    <mergeCell ref="O8:O11"/>
    <mergeCell ref="P8:P11"/>
    <mergeCell ref="W9:X9"/>
    <mergeCell ref="C10:C11"/>
    <mergeCell ref="D10:D11"/>
    <mergeCell ref="G10:G11"/>
    <mergeCell ref="J10:K10"/>
    <mergeCell ref="U10:U11"/>
    <mergeCell ref="U9:V9"/>
    <mergeCell ref="H10:I10"/>
    <mergeCell ref="D29:D30"/>
    <mergeCell ref="M102:P102"/>
    <mergeCell ref="W10:W11"/>
    <mergeCell ref="G9:L9"/>
    <mergeCell ref="M9:M11"/>
    <mergeCell ref="N9:N11"/>
    <mergeCell ref="Q9:R9"/>
    <mergeCell ref="S9:T9"/>
    <mergeCell ref="Q10:Q11"/>
    <mergeCell ref="C7:E9"/>
    <mergeCell ref="E10:E11"/>
    <mergeCell ref="X10:X11"/>
    <mergeCell ref="A96:L102"/>
    <mergeCell ref="M96:P96"/>
    <mergeCell ref="M97:P97"/>
    <mergeCell ref="M98:P98"/>
    <mergeCell ref="M99:P99"/>
    <mergeCell ref="M100:P100"/>
    <mergeCell ref="M101:P101"/>
    <mergeCell ref="V10:V11"/>
    <mergeCell ref="D71:D72"/>
    <mergeCell ref="R10:R11"/>
    <mergeCell ref="S10:S11"/>
    <mergeCell ref="T10:T11"/>
  </mergeCells>
  <hyperlinks>
    <hyperlink ref="B49" location="_ftn1" display="_ftn1"/>
  </hyperlinks>
  <pageMargins left="0" right="0" top="0" bottom="0" header="0" footer="0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1-2</vt:lpstr>
      <vt:lpstr>новый</vt:lpstr>
      <vt:lpstr>новый!_ftnref1</vt:lpstr>
      <vt:lpstr>'1-2'!Область_печати</vt:lpstr>
      <vt:lpstr>новый!Область_печати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Леночка</dc:creator>
  <cp:lastModifiedBy>Шатунова АА</cp:lastModifiedBy>
  <cp:lastPrinted>2023-04-05T06:56:22Z</cp:lastPrinted>
  <dcterms:created xsi:type="dcterms:W3CDTF">2005-01-19T10:32:31Z</dcterms:created>
  <dcterms:modified xsi:type="dcterms:W3CDTF">2026-02-21T06:17:13Z</dcterms:modified>
</cp:coreProperties>
</file>